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315" windowWidth="11775" windowHeight="9045" tabRatio="792"/>
  </bookViews>
  <sheets>
    <sheet name="JAN" sheetId="1" r:id="rId1"/>
    <sheet name="FEB" sheetId="34" r:id="rId2"/>
    <sheet name="MAR" sheetId="35" r:id="rId3"/>
    <sheet name="APR" sheetId="36" r:id="rId4"/>
    <sheet name="MAY" sheetId="37" r:id="rId5"/>
    <sheet name="JUN" sheetId="38" r:id="rId6"/>
    <sheet name="JUL" sheetId="39" r:id="rId7"/>
    <sheet name="AUG" sheetId="40" r:id="rId8"/>
    <sheet name="SEP" sheetId="41" r:id="rId9"/>
    <sheet name="OCT" sheetId="42" r:id="rId10"/>
    <sheet name="NOV" sheetId="43" r:id="rId11"/>
    <sheet name="DEC" sheetId="44" r:id="rId12"/>
    <sheet name="Instructions" sheetId="13" r:id="rId13"/>
    <sheet name="Working Hours" sheetId="15" r:id="rId14"/>
    <sheet name="2018 Holidays" sheetId="14" r:id="rId15"/>
    <sheet name="Policies by Unit" sheetId="16" r:id="rId16"/>
  </sheets>
  <definedNames>
    <definedName name="_xlnm.Print_Area" localSheetId="14">'2018 Holidays'!$A$1:$C$32</definedName>
    <definedName name="_xlnm.Print_Area" localSheetId="3">APR!$A$1:$N$66</definedName>
    <definedName name="_xlnm.Print_Area" localSheetId="7">AUG!$A$1:$N$66</definedName>
    <definedName name="_xlnm.Print_Area" localSheetId="11">DEC!$A$1:$N$66</definedName>
    <definedName name="_xlnm.Print_Area" localSheetId="1">FEB!$A$1:$N$66</definedName>
    <definedName name="_xlnm.Print_Area" localSheetId="12">Instructions!$A$1:$G$23</definedName>
    <definedName name="_xlnm.Print_Area" localSheetId="0">JAN!$A$1:$N$66</definedName>
    <definedName name="_xlnm.Print_Area" localSheetId="6">JUL!$A$1:$N$66</definedName>
    <definedName name="_xlnm.Print_Area" localSheetId="5">JUN!$A$1:$N$66</definedName>
    <definedName name="_xlnm.Print_Area" localSheetId="2">MAR!$A$1:$N$66</definedName>
    <definedName name="_xlnm.Print_Area" localSheetId="4">MAY!$A$1:$N$66</definedName>
    <definedName name="_xlnm.Print_Area" localSheetId="10">NOV!$A$1:$N$66</definedName>
    <definedName name="_xlnm.Print_Area" localSheetId="9">OCT!$A$1:$N$66</definedName>
    <definedName name="_xlnm.Print_Area" localSheetId="15">'Policies by Unit'!$A$1:$O$17</definedName>
    <definedName name="_xlnm.Print_Area" localSheetId="8">SEP!$A$1:$N$66</definedName>
    <definedName name="_xlnm.Print_Area" localSheetId="13">'Working Hours'!$A$1:$L$57</definedName>
  </definedNames>
  <calcPr calcId="171027"/>
</workbook>
</file>

<file path=xl/calcChain.xml><?xml version="1.0" encoding="utf-8"?>
<calcChain xmlns="http://schemas.openxmlformats.org/spreadsheetml/2006/main">
  <c r="G64" i="44" l="1"/>
  <c r="E64" i="44"/>
  <c r="G63" i="44"/>
  <c r="E63" i="44"/>
  <c r="G62" i="44"/>
  <c r="G65" i="44" s="1"/>
  <c r="E62" i="44"/>
  <c r="E65" i="44" s="1"/>
  <c r="G64" i="43"/>
  <c r="E64" i="43"/>
  <c r="G63" i="43"/>
  <c r="E63" i="43"/>
  <c r="G62" i="43"/>
  <c r="G65" i="43" s="1"/>
  <c r="E62" i="43"/>
  <c r="E65" i="43" s="1"/>
  <c r="G64" i="42"/>
  <c r="E64" i="42"/>
  <c r="G63" i="42"/>
  <c r="E63" i="42"/>
  <c r="G62" i="42"/>
  <c r="G65" i="42" s="1"/>
  <c r="E62" i="42"/>
  <c r="E65" i="42" s="1"/>
  <c r="G64" i="41"/>
  <c r="E64" i="41"/>
  <c r="G63" i="41"/>
  <c r="E63" i="41"/>
  <c r="G62" i="41"/>
  <c r="G65" i="41" s="1"/>
  <c r="E62" i="41"/>
  <c r="E65" i="41" s="1"/>
  <c r="G64" i="40"/>
  <c r="E64" i="40"/>
  <c r="G63" i="40"/>
  <c r="E63" i="40"/>
  <c r="G62" i="40"/>
  <c r="G65" i="40" s="1"/>
  <c r="E62" i="40"/>
  <c r="E65" i="40" s="1"/>
  <c r="G64" i="39"/>
  <c r="E64" i="39"/>
  <c r="G63" i="39"/>
  <c r="E63" i="39"/>
  <c r="G62" i="39"/>
  <c r="G65" i="39" s="1"/>
  <c r="E62" i="39"/>
  <c r="E65" i="39" s="1"/>
  <c r="G64" i="38"/>
  <c r="E64" i="38"/>
  <c r="G63" i="38"/>
  <c r="E63" i="38"/>
  <c r="G62" i="38"/>
  <c r="G65" i="38" s="1"/>
  <c r="E62" i="38"/>
  <c r="E65" i="38" s="1"/>
  <c r="G64" i="37"/>
  <c r="E64" i="37"/>
  <c r="G63" i="37"/>
  <c r="E63" i="37"/>
  <c r="G62" i="37"/>
  <c r="G65" i="37" s="1"/>
  <c r="E62" i="37"/>
  <c r="E65" i="37" s="1"/>
  <c r="G64" i="36"/>
  <c r="E64" i="36"/>
  <c r="G63" i="36"/>
  <c r="E63" i="36"/>
  <c r="G62" i="36"/>
  <c r="G65" i="36" s="1"/>
  <c r="E62" i="36"/>
  <c r="E65" i="36" s="1"/>
  <c r="G64" i="35"/>
  <c r="G63" i="35"/>
  <c r="G62" i="35"/>
  <c r="G62" i="34"/>
  <c r="G63" i="34"/>
  <c r="G64" i="34"/>
  <c r="E64" i="35"/>
  <c r="E63" i="35"/>
  <c r="E62" i="35"/>
  <c r="E65" i="35" s="1"/>
  <c r="E64" i="34"/>
  <c r="E63" i="34"/>
  <c r="E62" i="34"/>
  <c r="E65" i="34" l="1"/>
  <c r="G65" i="34"/>
  <c r="G65" i="35"/>
  <c r="G64" i="1" l="1"/>
  <c r="G63" i="1"/>
  <c r="G62" i="1"/>
  <c r="G65" i="1" l="1"/>
  <c r="E15" i="44"/>
  <c r="E16" i="44"/>
  <c r="E17" i="44"/>
  <c r="E18" i="44"/>
  <c r="E19" i="44"/>
  <c r="E20" i="44"/>
  <c r="E21" i="44"/>
  <c r="E22" i="44"/>
  <c r="E23" i="44"/>
  <c r="E24" i="44"/>
  <c r="E25" i="44"/>
  <c r="E26" i="44"/>
  <c r="E27" i="44"/>
  <c r="E28" i="44"/>
  <c r="E29" i="44"/>
  <c r="E30" i="44"/>
  <c r="E31" i="44"/>
  <c r="E32" i="44"/>
  <c r="E33" i="44"/>
  <c r="E34" i="44"/>
  <c r="E35" i="44"/>
  <c r="E36" i="44"/>
  <c r="E37" i="44"/>
  <c r="E38" i="44"/>
  <c r="E39" i="44"/>
  <c r="E40" i="44"/>
  <c r="E41" i="44"/>
  <c r="E42" i="44"/>
  <c r="E43" i="44"/>
  <c r="E44" i="44"/>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15" i="42"/>
  <c r="E16" i="42"/>
  <c r="E17" i="42"/>
  <c r="E18" i="42"/>
  <c r="E19" i="42"/>
  <c r="E20" i="42"/>
  <c r="E21" i="42"/>
  <c r="E22" i="42"/>
  <c r="E23" i="42"/>
  <c r="E24" i="42"/>
  <c r="E25" i="42"/>
  <c r="E26" i="42"/>
  <c r="E27" i="42"/>
  <c r="E28" i="42"/>
  <c r="E29" i="42"/>
  <c r="E30" i="42"/>
  <c r="E31" i="42"/>
  <c r="E32" i="42"/>
  <c r="E33" i="42"/>
  <c r="E34" i="42"/>
  <c r="E35" i="42"/>
  <c r="E36" i="42"/>
  <c r="E37" i="42"/>
  <c r="E38" i="42"/>
  <c r="E39" i="42"/>
  <c r="E40" i="42"/>
  <c r="E41" i="42"/>
  <c r="L72" i="42" s="1"/>
  <c r="E42" i="42"/>
  <c r="E43" i="42"/>
  <c r="E44" i="42"/>
  <c r="E15" i="41"/>
  <c r="E16" i="41"/>
  <c r="E17" i="41"/>
  <c r="E18" i="41"/>
  <c r="E19" i="41"/>
  <c r="E20" i="41"/>
  <c r="E21" i="41"/>
  <c r="E22" i="41"/>
  <c r="E23" i="41"/>
  <c r="E24" i="41"/>
  <c r="E25" i="41"/>
  <c r="E26" i="41"/>
  <c r="E27" i="41"/>
  <c r="E28" i="41"/>
  <c r="E29" i="41"/>
  <c r="E30" i="41"/>
  <c r="E31" i="41"/>
  <c r="E32" i="41"/>
  <c r="E33" i="41"/>
  <c r="E34" i="41"/>
  <c r="E35" i="41"/>
  <c r="E36" i="41"/>
  <c r="E37" i="41"/>
  <c r="E38" i="41"/>
  <c r="E39" i="41"/>
  <c r="E40" i="41"/>
  <c r="E41" i="41"/>
  <c r="E42" i="41"/>
  <c r="E43" i="41"/>
  <c r="L72" i="41" s="1"/>
  <c r="E15" i="40"/>
  <c r="E16" i="40"/>
  <c r="E17" i="40"/>
  <c r="E18" i="40"/>
  <c r="E19" i="40"/>
  <c r="E20" i="40"/>
  <c r="E21" i="40"/>
  <c r="E22" i="40"/>
  <c r="E23" i="40"/>
  <c r="E24" i="40"/>
  <c r="E25" i="40"/>
  <c r="E26" i="40"/>
  <c r="E27" i="40"/>
  <c r="E28" i="40"/>
  <c r="E29" i="40"/>
  <c r="E30" i="40"/>
  <c r="E31" i="40"/>
  <c r="E32" i="40"/>
  <c r="E33" i="40"/>
  <c r="E34" i="40"/>
  <c r="E35" i="40"/>
  <c r="E36" i="40"/>
  <c r="E37" i="40"/>
  <c r="E38" i="40"/>
  <c r="E39" i="40"/>
  <c r="E40" i="40"/>
  <c r="E41" i="40"/>
  <c r="E42" i="40"/>
  <c r="E43" i="40"/>
  <c r="E44" i="40"/>
  <c r="E15" i="39"/>
  <c r="E16" i="39"/>
  <c r="E17" i="39"/>
  <c r="E18" i="39"/>
  <c r="E19" i="39"/>
  <c r="E20" i="39"/>
  <c r="E21" i="39"/>
  <c r="E22" i="39"/>
  <c r="E23" i="39"/>
  <c r="E24" i="39"/>
  <c r="E25" i="39"/>
  <c r="E26" i="39"/>
  <c r="E27" i="39"/>
  <c r="E28" i="39"/>
  <c r="K34" i="39" s="1"/>
  <c r="E29" i="39"/>
  <c r="E30" i="39"/>
  <c r="E31" i="39"/>
  <c r="E32" i="39"/>
  <c r="E33" i="39"/>
  <c r="E34" i="39"/>
  <c r="E35" i="39"/>
  <c r="E36" i="39"/>
  <c r="E37" i="39"/>
  <c r="E38" i="39"/>
  <c r="E39" i="39"/>
  <c r="E40" i="39"/>
  <c r="E41" i="39"/>
  <c r="E42" i="39"/>
  <c r="E43" i="39"/>
  <c r="E44" i="39"/>
  <c r="E15" i="38"/>
  <c r="E16" i="38"/>
  <c r="E17" i="38"/>
  <c r="E18" i="38"/>
  <c r="E19" i="38"/>
  <c r="E20" i="38"/>
  <c r="E21" i="38"/>
  <c r="E22" i="38"/>
  <c r="E23" i="38"/>
  <c r="E24" i="38"/>
  <c r="E25" i="38"/>
  <c r="E26" i="38"/>
  <c r="E27" i="38"/>
  <c r="E28" i="38"/>
  <c r="E29" i="38"/>
  <c r="E30" i="38"/>
  <c r="K36" i="38" s="1"/>
  <c r="E31" i="38"/>
  <c r="E32" i="38"/>
  <c r="E33" i="38"/>
  <c r="E34" i="38"/>
  <c r="E35" i="38"/>
  <c r="E36" i="38"/>
  <c r="E37" i="38"/>
  <c r="E38" i="38"/>
  <c r="E39" i="38"/>
  <c r="E40" i="38"/>
  <c r="E41" i="38"/>
  <c r="E42" i="38"/>
  <c r="E43" i="38"/>
  <c r="E15" i="37"/>
  <c r="E16" i="37"/>
  <c r="E17" i="37"/>
  <c r="E18" i="37"/>
  <c r="E19" i="37"/>
  <c r="E20" i="37"/>
  <c r="E21" i="37"/>
  <c r="E22" i="37"/>
  <c r="E23" i="37"/>
  <c r="E24" i="37"/>
  <c r="E25" i="37"/>
  <c r="E26" i="37"/>
  <c r="E27" i="37"/>
  <c r="E28" i="37"/>
  <c r="E29" i="37"/>
  <c r="E30" i="37"/>
  <c r="E31" i="37"/>
  <c r="E32" i="37"/>
  <c r="E33" i="37"/>
  <c r="E34" i="37"/>
  <c r="E35" i="37"/>
  <c r="E36" i="37"/>
  <c r="E37" i="37"/>
  <c r="E38" i="37"/>
  <c r="E39" i="37"/>
  <c r="E40" i="37"/>
  <c r="E41" i="37"/>
  <c r="E42" i="37"/>
  <c r="E43" i="37"/>
  <c r="E44" i="37"/>
  <c r="E15" i="36"/>
  <c r="E16" i="36"/>
  <c r="E17" i="36"/>
  <c r="E18" i="36"/>
  <c r="E19" i="36"/>
  <c r="E20" i="36"/>
  <c r="E21" i="36"/>
  <c r="E22" i="36"/>
  <c r="E23" i="36"/>
  <c r="E24" i="36"/>
  <c r="E25" i="36"/>
  <c r="E26" i="36"/>
  <c r="E27" i="36"/>
  <c r="E28" i="36"/>
  <c r="E29" i="36"/>
  <c r="E30" i="36"/>
  <c r="E31" i="36"/>
  <c r="E32" i="36"/>
  <c r="E33" i="36"/>
  <c r="E34" i="36"/>
  <c r="E35" i="36"/>
  <c r="E36" i="36"/>
  <c r="E37" i="36"/>
  <c r="E38" i="36"/>
  <c r="E39" i="36"/>
  <c r="E40" i="36"/>
  <c r="E41" i="36"/>
  <c r="E42" i="36"/>
  <c r="E43" i="36"/>
  <c r="E15" i="35"/>
  <c r="E16" i="35"/>
  <c r="E17" i="35"/>
  <c r="E18" i="35"/>
  <c r="E19" i="35"/>
  <c r="E20" i="35"/>
  <c r="E21" i="35"/>
  <c r="E22" i="35"/>
  <c r="E23" i="35"/>
  <c r="E24" i="35"/>
  <c r="E25" i="35"/>
  <c r="E26" i="35"/>
  <c r="E27" i="35"/>
  <c r="E28" i="35"/>
  <c r="E29" i="35"/>
  <c r="E30" i="35"/>
  <c r="E31" i="35"/>
  <c r="E32" i="35"/>
  <c r="E33" i="35"/>
  <c r="E34" i="35"/>
  <c r="E35" i="35"/>
  <c r="E36" i="35"/>
  <c r="E37" i="35"/>
  <c r="E38" i="35"/>
  <c r="E39" i="35"/>
  <c r="E40" i="35"/>
  <c r="E41" i="35"/>
  <c r="E42" i="35"/>
  <c r="E43" i="35"/>
  <c r="E44" i="35"/>
  <c r="E15" i="34"/>
  <c r="E16" i="34"/>
  <c r="E17" i="34"/>
  <c r="E18" i="34"/>
  <c r="E19" i="34"/>
  <c r="E20" i="34"/>
  <c r="E21" i="34"/>
  <c r="E22" i="34"/>
  <c r="E23" i="34"/>
  <c r="E24" i="34"/>
  <c r="E25" i="34"/>
  <c r="E26" i="34"/>
  <c r="E27" i="34"/>
  <c r="E28" i="34"/>
  <c r="E29" i="34"/>
  <c r="E30" i="34"/>
  <c r="E31" i="34"/>
  <c r="E32" i="34"/>
  <c r="E33" i="34"/>
  <c r="E34" i="34"/>
  <c r="E35" i="34"/>
  <c r="E36" i="34"/>
  <c r="E37" i="34"/>
  <c r="E38" i="34"/>
  <c r="E39" i="34"/>
  <c r="E40" i="34"/>
  <c r="E41" i="34"/>
  <c r="E15" i="1"/>
  <c r="E16" i="1"/>
  <c r="E17" i="1"/>
  <c r="E18" i="1"/>
  <c r="E19" i="1"/>
  <c r="E20" i="1"/>
  <c r="E21" i="1"/>
  <c r="E22" i="1"/>
  <c r="E23" i="1"/>
  <c r="E24" i="1"/>
  <c r="E25" i="1"/>
  <c r="E26" i="1"/>
  <c r="E27" i="1"/>
  <c r="E28" i="1"/>
  <c r="E29" i="1"/>
  <c r="E30" i="1"/>
  <c r="E31" i="1"/>
  <c r="E32" i="1"/>
  <c r="E33" i="1"/>
  <c r="E34" i="1"/>
  <c r="E35" i="1"/>
  <c r="E36" i="1"/>
  <c r="E37" i="1"/>
  <c r="E38" i="1"/>
  <c r="E39" i="1"/>
  <c r="E40" i="1"/>
  <c r="E41" i="1"/>
  <c r="L72" i="1" s="1"/>
  <c r="E42" i="1"/>
  <c r="E43" i="1"/>
  <c r="E44" i="1"/>
  <c r="K33" i="1" l="1"/>
  <c r="K30" i="35"/>
  <c r="K27" i="36"/>
  <c r="L72" i="39"/>
  <c r="K38" i="40"/>
  <c r="K35" i="41"/>
  <c r="K40" i="1"/>
  <c r="K23" i="34"/>
  <c r="K37" i="35"/>
  <c r="K34" i="36"/>
  <c r="K32" i="37"/>
  <c r="K29" i="38"/>
  <c r="K27" i="39"/>
  <c r="K42" i="41"/>
  <c r="K40" i="42"/>
  <c r="K37" i="43"/>
  <c r="K35" i="44"/>
  <c r="K30" i="34"/>
  <c r="K44" i="35"/>
  <c r="K41" i="36"/>
  <c r="K39" i="37"/>
  <c r="K24" i="40"/>
  <c r="K21" i="41"/>
  <c r="L72" i="43"/>
  <c r="K42" i="44"/>
  <c r="K26" i="1"/>
  <c r="K37" i="34"/>
  <c r="K23" i="35"/>
  <c r="L72" i="36"/>
  <c r="L72" i="37"/>
  <c r="K43" i="38"/>
  <c r="K41" i="39"/>
  <c r="K31" i="40"/>
  <c r="K28" i="41"/>
  <c r="K26" i="42"/>
  <c r="K23" i="43"/>
  <c r="L72" i="44"/>
  <c r="K21" i="44"/>
  <c r="L72" i="34"/>
  <c r="K25" i="37"/>
  <c r="K22" i="38"/>
  <c r="K33" i="42"/>
  <c r="K30" i="43"/>
  <c r="K28" i="44"/>
  <c r="J46" i="44"/>
  <c r="J46" i="43"/>
  <c r="J46" i="42"/>
  <c r="J46" i="41"/>
  <c r="J46" i="40"/>
  <c r="J46" i="39"/>
  <c r="J46" i="38"/>
  <c r="J46" i="37"/>
  <c r="J46" i="36"/>
  <c r="J46" i="35"/>
  <c r="J46" i="34"/>
  <c r="J46" i="1"/>
  <c r="L72" i="40" l="1"/>
  <c r="H86" i="44" l="1"/>
  <c r="G86" i="44"/>
  <c r="F86" i="44"/>
  <c r="E86" i="44"/>
  <c r="H85" i="44"/>
  <c r="G85" i="44"/>
  <c r="F85" i="44"/>
  <c r="E85" i="44"/>
  <c r="H81" i="44"/>
  <c r="G81" i="44"/>
  <c r="F81" i="44"/>
  <c r="E81" i="44"/>
  <c r="H80" i="44"/>
  <c r="G80" i="44"/>
  <c r="F80" i="44"/>
  <c r="E80" i="44"/>
  <c r="H76" i="44"/>
  <c r="G76" i="44"/>
  <c r="F76" i="44"/>
  <c r="E76" i="44"/>
  <c r="H71" i="44"/>
  <c r="G71" i="44"/>
  <c r="F71" i="44"/>
  <c r="E71" i="44"/>
  <c r="H70" i="44"/>
  <c r="G70" i="44"/>
  <c r="F70" i="44"/>
  <c r="E70" i="44"/>
  <c r="I46" i="44"/>
  <c r="K65" i="44" s="1"/>
  <c r="H46" i="44"/>
  <c r="J65" i="44" s="1"/>
  <c r="G46" i="44"/>
  <c r="I65" i="44" s="1"/>
  <c r="F46" i="44"/>
  <c r="H65" i="44" s="1"/>
  <c r="D46" i="44"/>
  <c r="F64" i="44" s="1"/>
  <c r="M64" i="44" s="1"/>
  <c r="C46" i="44"/>
  <c r="F63" i="44" s="1"/>
  <c r="M63" i="44" s="1"/>
  <c r="B46" i="44"/>
  <c r="F62" i="44" s="1"/>
  <c r="E14" i="44"/>
  <c r="L68" i="44" s="1"/>
  <c r="K14" i="44" s="1"/>
  <c r="D11" i="44"/>
  <c r="C64" i="44" s="1"/>
  <c r="C11" i="44"/>
  <c r="C63" i="44" s="1"/>
  <c r="B11" i="44"/>
  <c r="C62" i="44" s="1"/>
  <c r="M9" i="44"/>
  <c r="H86" i="43"/>
  <c r="G86" i="43"/>
  <c r="F86" i="43"/>
  <c r="E86" i="43"/>
  <c r="H85" i="43"/>
  <c r="G85" i="43"/>
  <c r="F85" i="43"/>
  <c r="E85" i="43"/>
  <c r="H81" i="43"/>
  <c r="G81" i="43"/>
  <c r="F81" i="43"/>
  <c r="E81" i="43"/>
  <c r="H80" i="43"/>
  <c r="G80" i="43"/>
  <c r="F80" i="43"/>
  <c r="E80" i="43"/>
  <c r="H76" i="43"/>
  <c r="G76" i="43"/>
  <c r="F76" i="43"/>
  <c r="E76" i="43"/>
  <c r="H71" i="43"/>
  <c r="G71" i="43"/>
  <c r="F71" i="43"/>
  <c r="E71" i="43"/>
  <c r="H70" i="43"/>
  <c r="G70" i="43"/>
  <c r="F70" i="43"/>
  <c r="E70" i="43"/>
  <c r="I46" i="43"/>
  <c r="K65" i="43" s="1"/>
  <c r="H46" i="43"/>
  <c r="J65" i="43" s="1"/>
  <c r="G46" i="43"/>
  <c r="I65" i="43" s="1"/>
  <c r="F46" i="43"/>
  <c r="H65" i="43" s="1"/>
  <c r="D46" i="43"/>
  <c r="F64" i="43" s="1"/>
  <c r="M64" i="43" s="1"/>
  <c r="C46" i="43"/>
  <c r="F63" i="43" s="1"/>
  <c r="M63" i="43" s="1"/>
  <c r="B46" i="43"/>
  <c r="F62" i="43" s="1"/>
  <c r="E14" i="43"/>
  <c r="D11" i="43"/>
  <c r="C64" i="43" s="1"/>
  <c r="C11" i="43"/>
  <c r="C63" i="43" s="1"/>
  <c r="B11" i="43"/>
  <c r="C62" i="43" s="1"/>
  <c r="M9" i="43"/>
  <c r="H86" i="42"/>
  <c r="G86" i="42"/>
  <c r="F86" i="42"/>
  <c r="E86" i="42"/>
  <c r="H85" i="42"/>
  <c r="G85" i="42"/>
  <c r="F85" i="42"/>
  <c r="E85" i="42"/>
  <c r="H81" i="42"/>
  <c r="G81" i="42"/>
  <c r="F81" i="42"/>
  <c r="E81" i="42"/>
  <c r="H80" i="42"/>
  <c r="G80" i="42"/>
  <c r="F80" i="42"/>
  <c r="E80" i="42"/>
  <c r="H76" i="42"/>
  <c r="G76" i="42"/>
  <c r="F76" i="42"/>
  <c r="E76" i="42"/>
  <c r="H71" i="42"/>
  <c r="G71" i="42"/>
  <c r="F71" i="42"/>
  <c r="E71" i="42"/>
  <c r="H70" i="42"/>
  <c r="G70" i="42"/>
  <c r="F70" i="42"/>
  <c r="E70" i="42"/>
  <c r="I46" i="42"/>
  <c r="K65" i="42" s="1"/>
  <c r="H46" i="42"/>
  <c r="J65" i="42" s="1"/>
  <c r="G46" i="42"/>
  <c r="I65" i="42" s="1"/>
  <c r="F46" i="42"/>
  <c r="H65" i="42" s="1"/>
  <c r="D46" i="42"/>
  <c r="F64" i="42" s="1"/>
  <c r="M64" i="42" s="1"/>
  <c r="C46" i="42"/>
  <c r="F63" i="42" s="1"/>
  <c r="M63" i="42" s="1"/>
  <c r="B46" i="42"/>
  <c r="F62" i="42" s="1"/>
  <c r="E14" i="42"/>
  <c r="D11" i="42"/>
  <c r="C64" i="42" s="1"/>
  <c r="C11" i="42"/>
  <c r="C63" i="42" s="1"/>
  <c r="B11" i="42"/>
  <c r="C62" i="42" s="1"/>
  <c r="M9" i="42"/>
  <c r="H86" i="41"/>
  <c r="G86" i="41"/>
  <c r="F86" i="41"/>
  <c r="E86" i="41"/>
  <c r="H85" i="41"/>
  <c r="G85" i="41"/>
  <c r="F85" i="41"/>
  <c r="E85" i="41"/>
  <c r="H81" i="41"/>
  <c r="G81" i="41"/>
  <c r="F81" i="41"/>
  <c r="E81" i="41"/>
  <c r="H80" i="41"/>
  <c r="G80" i="41"/>
  <c r="F80" i="41"/>
  <c r="E80" i="41"/>
  <c r="H76" i="41"/>
  <c r="G76" i="41"/>
  <c r="F76" i="41"/>
  <c r="E76" i="41"/>
  <c r="H71" i="41"/>
  <c r="G71" i="41"/>
  <c r="F71" i="41"/>
  <c r="E71" i="41"/>
  <c r="H70" i="41"/>
  <c r="G70" i="41"/>
  <c r="F70" i="41"/>
  <c r="E70" i="41"/>
  <c r="I46" i="41"/>
  <c r="K65" i="41" s="1"/>
  <c r="H46" i="41"/>
  <c r="J65" i="41" s="1"/>
  <c r="G46" i="41"/>
  <c r="I65" i="41" s="1"/>
  <c r="F46" i="41"/>
  <c r="H65" i="41" s="1"/>
  <c r="D46" i="41"/>
  <c r="F64" i="41" s="1"/>
  <c r="M64" i="41" s="1"/>
  <c r="C46" i="41"/>
  <c r="F63" i="41" s="1"/>
  <c r="M63" i="41" s="1"/>
  <c r="B46" i="41"/>
  <c r="F62" i="41" s="1"/>
  <c r="E14" i="41"/>
  <c r="D11" i="41"/>
  <c r="C64" i="41" s="1"/>
  <c r="C11" i="41"/>
  <c r="C63" i="41" s="1"/>
  <c r="B11" i="41"/>
  <c r="C62" i="41" s="1"/>
  <c r="M9" i="41"/>
  <c r="H86" i="40"/>
  <c r="G86" i="40"/>
  <c r="F86" i="40"/>
  <c r="E86" i="40"/>
  <c r="H85" i="40"/>
  <c r="G85" i="40"/>
  <c r="F85" i="40"/>
  <c r="E85" i="40"/>
  <c r="H81" i="40"/>
  <c r="G81" i="40"/>
  <c r="F81" i="40"/>
  <c r="E81" i="40"/>
  <c r="H80" i="40"/>
  <c r="G80" i="40"/>
  <c r="F80" i="40"/>
  <c r="E80" i="40"/>
  <c r="H76" i="40"/>
  <c r="G76" i="40"/>
  <c r="F76" i="40"/>
  <c r="E76" i="40"/>
  <c r="H71" i="40"/>
  <c r="G71" i="40"/>
  <c r="F71" i="40"/>
  <c r="E71" i="40"/>
  <c r="H70" i="40"/>
  <c r="G70" i="40"/>
  <c r="F70" i="40"/>
  <c r="E70" i="40"/>
  <c r="I46" i="40"/>
  <c r="K65" i="40" s="1"/>
  <c r="H46" i="40"/>
  <c r="J65" i="40" s="1"/>
  <c r="G46" i="40"/>
  <c r="I65" i="40" s="1"/>
  <c r="F46" i="40"/>
  <c r="H65" i="40" s="1"/>
  <c r="D46" i="40"/>
  <c r="F64" i="40" s="1"/>
  <c r="M64" i="40" s="1"/>
  <c r="C46" i="40"/>
  <c r="F63" i="40" s="1"/>
  <c r="M63" i="40" s="1"/>
  <c r="B46" i="40"/>
  <c r="F62" i="40" s="1"/>
  <c r="E14" i="40"/>
  <c r="L68" i="40" s="1"/>
  <c r="K17" i="40" s="1"/>
  <c r="D11" i="40"/>
  <c r="C64" i="40" s="1"/>
  <c r="C11" i="40"/>
  <c r="C63" i="40" s="1"/>
  <c r="B11" i="40"/>
  <c r="C62" i="40" s="1"/>
  <c r="M9" i="40"/>
  <c r="H86" i="39"/>
  <c r="G86" i="39"/>
  <c r="F86" i="39"/>
  <c r="E86" i="39"/>
  <c r="H85" i="39"/>
  <c r="G85" i="39"/>
  <c r="F85" i="39"/>
  <c r="E85" i="39"/>
  <c r="H81" i="39"/>
  <c r="G81" i="39"/>
  <c r="F81" i="39"/>
  <c r="E81" i="39"/>
  <c r="H80" i="39"/>
  <c r="G80" i="39"/>
  <c r="F80" i="39"/>
  <c r="E80" i="39"/>
  <c r="H76" i="39"/>
  <c r="G76" i="39"/>
  <c r="F76" i="39"/>
  <c r="E76" i="39"/>
  <c r="H71" i="39"/>
  <c r="G71" i="39"/>
  <c r="F71" i="39"/>
  <c r="E71" i="39"/>
  <c r="H70" i="39"/>
  <c r="G70" i="39"/>
  <c r="F70" i="39"/>
  <c r="E70" i="39"/>
  <c r="I46" i="39"/>
  <c r="K65" i="39" s="1"/>
  <c r="H46" i="39"/>
  <c r="J65" i="39" s="1"/>
  <c r="G46" i="39"/>
  <c r="I65" i="39" s="1"/>
  <c r="F46" i="39"/>
  <c r="H65" i="39" s="1"/>
  <c r="D46" i="39"/>
  <c r="F64" i="39" s="1"/>
  <c r="M64" i="39" s="1"/>
  <c r="C46" i="39"/>
  <c r="F63" i="39" s="1"/>
  <c r="M63" i="39" s="1"/>
  <c r="B46" i="39"/>
  <c r="F62" i="39" s="1"/>
  <c r="E14" i="39"/>
  <c r="K20" i="39" s="1"/>
  <c r="D11" i="39"/>
  <c r="C64" i="39" s="1"/>
  <c r="C11" i="39"/>
  <c r="C63" i="39" s="1"/>
  <c r="B11" i="39"/>
  <c r="C62" i="39" s="1"/>
  <c r="M9" i="39"/>
  <c r="H86" i="38"/>
  <c r="G86" i="38"/>
  <c r="F86" i="38"/>
  <c r="E86" i="38"/>
  <c r="H85" i="38"/>
  <c r="G85" i="38"/>
  <c r="F85" i="38"/>
  <c r="E85" i="38"/>
  <c r="H81" i="38"/>
  <c r="G81" i="38"/>
  <c r="F81" i="38"/>
  <c r="E81" i="38"/>
  <c r="H80" i="38"/>
  <c r="G80" i="38"/>
  <c r="F80" i="38"/>
  <c r="E80" i="38"/>
  <c r="H76" i="38"/>
  <c r="G76" i="38"/>
  <c r="F76" i="38"/>
  <c r="E76" i="38"/>
  <c r="H71" i="38"/>
  <c r="G71" i="38"/>
  <c r="F71" i="38"/>
  <c r="E71" i="38"/>
  <c r="H70" i="38"/>
  <c r="G70" i="38"/>
  <c r="F70" i="38"/>
  <c r="E70" i="38"/>
  <c r="I46" i="38"/>
  <c r="K65" i="38" s="1"/>
  <c r="H46" i="38"/>
  <c r="J65" i="38" s="1"/>
  <c r="G46" i="38"/>
  <c r="I65" i="38" s="1"/>
  <c r="F46" i="38"/>
  <c r="H65" i="38" s="1"/>
  <c r="D46" i="38"/>
  <c r="F64" i="38" s="1"/>
  <c r="M64" i="38" s="1"/>
  <c r="C46" i="38"/>
  <c r="F63" i="38" s="1"/>
  <c r="M63" i="38" s="1"/>
  <c r="B46" i="38"/>
  <c r="F62" i="38" s="1"/>
  <c r="L72" i="38"/>
  <c r="E14" i="38"/>
  <c r="D11" i="38"/>
  <c r="C64" i="38" s="1"/>
  <c r="C11" i="38"/>
  <c r="C63" i="38" s="1"/>
  <c r="B11" i="38"/>
  <c r="C62" i="38" s="1"/>
  <c r="M9" i="38"/>
  <c r="H86" i="37"/>
  <c r="G86" i="37"/>
  <c r="F86" i="37"/>
  <c r="E86" i="37"/>
  <c r="H85" i="37"/>
  <c r="G85" i="37"/>
  <c r="F85" i="37"/>
  <c r="E85" i="37"/>
  <c r="H81" i="37"/>
  <c r="G81" i="37"/>
  <c r="F81" i="37"/>
  <c r="E81" i="37"/>
  <c r="H80" i="37"/>
  <c r="G80" i="37"/>
  <c r="F80" i="37"/>
  <c r="E80" i="37"/>
  <c r="H76" i="37"/>
  <c r="G76" i="37"/>
  <c r="F76" i="37"/>
  <c r="E76" i="37"/>
  <c r="H71" i="37"/>
  <c r="G71" i="37"/>
  <c r="F71" i="37"/>
  <c r="E71" i="37"/>
  <c r="H70" i="37"/>
  <c r="G70" i="37"/>
  <c r="F70" i="37"/>
  <c r="E70" i="37"/>
  <c r="I46" i="37"/>
  <c r="K65" i="37" s="1"/>
  <c r="H46" i="37"/>
  <c r="J65" i="37" s="1"/>
  <c r="G46" i="37"/>
  <c r="I65" i="37" s="1"/>
  <c r="F46" i="37"/>
  <c r="H65" i="37" s="1"/>
  <c r="D46" i="37"/>
  <c r="F64" i="37" s="1"/>
  <c r="M64" i="37" s="1"/>
  <c r="C46" i="37"/>
  <c r="F63" i="37" s="1"/>
  <c r="M63" i="37" s="1"/>
  <c r="B46" i="37"/>
  <c r="F62" i="37" s="1"/>
  <c r="E14" i="37"/>
  <c r="L68" i="37" s="1"/>
  <c r="K18" i="37" s="1"/>
  <c r="D11" i="37"/>
  <c r="C64" i="37" s="1"/>
  <c r="C11" i="37"/>
  <c r="C63" i="37" s="1"/>
  <c r="B11" i="37"/>
  <c r="C62" i="37" s="1"/>
  <c r="M9" i="37"/>
  <c r="H86" i="36"/>
  <c r="G86" i="36"/>
  <c r="F86" i="36"/>
  <c r="E86" i="36"/>
  <c r="H85" i="36"/>
  <c r="G85" i="36"/>
  <c r="F85" i="36"/>
  <c r="E85" i="36"/>
  <c r="H81" i="36"/>
  <c r="G81" i="36"/>
  <c r="F81" i="36"/>
  <c r="E81" i="36"/>
  <c r="H80" i="36"/>
  <c r="G80" i="36"/>
  <c r="F80" i="36"/>
  <c r="E80" i="36"/>
  <c r="H76" i="36"/>
  <c r="G76" i="36"/>
  <c r="F76" i="36"/>
  <c r="E76" i="36"/>
  <c r="H71" i="36"/>
  <c r="G71" i="36"/>
  <c r="F71" i="36"/>
  <c r="E71" i="36"/>
  <c r="H70" i="36"/>
  <c r="G70" i="36"/>
  <c r="F70" i="36"/>
  <c r="E70" i="36"/>
  <c r="I46" i="36"/>
  <c r="K65" i="36" s="1"/>
  <c r="H46" i="36"/>
  <c r="J65" i="36" s="1"/>
  <c r="G46" i="36"/>
  <c r="I65" i="36" s="1"/>
  <c r="F46" i="36"/>
  <c r="H65" i="36" s="1"/>
  <c r="D46" i="36"/>
  <c r="F64" i="36" s="1"/>
  <c r="M64" i="36" s="1"/>
  <c r="C46" i="36"/>
  <c r="F63" i="36" s="1"/>
  <c r="M63" i="36" s="1"/>
  <c r="B46" i="36"/>
  <c r="F62" i="36" s="1"/>
  <c r="E14" i="36"/>
  <c r="K20" i="36" s="1"/>
  <c r="D11" i="36"/>
  <c r="C64" i="36" s="1"/>
  <c r="C11" i="36"/>
  <c r="C63" i="36" s="1"/>
  <c r="B11" i="36"/>
  <c r="C62" i="36" s="1"/>
  <c r="M9" i="36"/>
  <c r="H86" i="35"/>
  <c r="G86" i="35"/>
  <c r="F86" i="35"/>
  <c r="E86" i="35"/>
  <c r="H85" i="35"/>
  <c r="G85" i="35"/>
  <c r="F85" i="35"/>
  <c r="E85" i="35"/>
  <c r="H81" i="35"/>
  <c r="G81" i="35"/>
  <c r="F81" i="35"/>
  <c r="E81" i="35"/>
  <c r="H80" i="35"/>
  <c r="G80" i="35"/>
  <c r="F80" i="35"/>
  <c r="E80" i="35"/>
  <c r="H76" i="35"/>
  <c r="G76" i="35"/>
  <c r="F76" i="35"/>
  <c r="E76" i="35"/>
  <c r="H71" i="35"/>
  <c r="G71" i="35"/>
  <c r="F71" i="35"/>
  <c r="E71" i="35"/>
  <c r="H70" i="35"/>
  <c r="G70" i="35"/>
  <c r="F70" i="35"/>
  <c r="E70" i="35"/>
  <c r="I46" i="35"/>
  <c r="K65" i="35" s="1"/>
  <c r="H46" i="35"/>
  <c r="J65" i="35" s="1"/>
  <c r="G46" i="35"/>
  <c r="I65" i="35" s="1"/>
  <c r="F46" i="35"/>
  <c r="H65" i="35" s="1"/>
  <c r="D46" i="35"/>
  <c r="F64" i="35" s="1"/>
  <c r="M64" i="35" s="1"/>
  <c r="C46" i="35"/>
  <c r="F63" i="35" s="1"/>
  <c r="M63" i="35" s="1"/>
  <c r="B46" i="35"/>
  <c r="F62" i="35" s="1"/>
  <c r="E14" i="35"/>
  <c r="L68" i="35" s="1"/>
  <c r="K16" i="35" s="1"/>
  <c r="D11" i="35"/>
  <c r="C64" i="35" s="1"/>
  <c r="C11" i="35"/>
  <c r="C63" i="35" s="1"/>
  <c r="B11" i="35"/>
  <c r="C62" i="35" s="1"/>
  <c r="M9" i="35"/>
  <c r="H86" i="34"/>
  <c r="G86" i="34"/>
  <c r="F86" i="34"/>
  <c r="E86" i="34"/>
  <c r="H85" i="34"/>
  <c r="G85" i="34"/>
  <c r="F85" i="34"/>
  <c r="E85" i="34"/>
  <c r="H81" i="34"/>
  <c r="G81" i="34"/>
  <c r="F81" i="34"/>
  <c r="E81" i="34"/>
  <c r="H80" i="34"/>
  <c r="G80" i="34"/>
  <c r="F80" i="34"/>
  <c r="E80" i="34"/>
  <c r="H76" i="34"/>
  <c r="G76" i="34"/>
  <c r="F76" i="34"/>
  <c r="E76" i="34"/>
  <c r="H71" i="34"/>
  <c r="G71" i="34"/>
  <c r="F71" i="34"/>
  <c r="E71" i="34"/>
  <c r="H70" i="34"/>
  <c r="G70" i="34"/>
  <c r="F70" i="34"/>
  <c r="E70" i="34"/>
  <c r="I46" i="34"/>
  <c r="K65" i="34" s="1"/>
  <c r="H46" i="34"/>
  <c r="J65" i="34" s="1"/>
  <c r="G46" i="34"/>
  <c r="I65" i="34" s="1"/>
  <c r="F46" i="34"/>
  <c r="H65" i="34" s="1"/>
  <c r="D46" i="34"/>
  <c r="F64" i="34" s="1"/>
  <c r="M64" i="34" s="1"/>
  <c r="C46" i="34"/>
  <c r="F63" i="34" s="1"/>
  <c r="M63" i="34" s="1"/>
  <c r="B46" i="34"/>
  <c r="F62" i="34" s="1"/>
  <c r="E14" i="34"/>
  <c r="L68" i="34" s="1"/>
  <c r="K16" i="34" s="1"/>
  <c r="D11" i="34"/>
  <c r="C64" i="34" s="1"/>
  <c r="C11" i="34"/>
  <c r="C63" i="34" s="1"/>
  <c r="B11" i="34"/>
  <c r="C62" i="34" s="1"/>
  <c r="M9" i="34"/>
  <c r="E46" i="38" l="1"/>
  <c r="B57" i="38" s="1"/>
  <c r="L68" i="38"/>
  <c r="K15" i="38" s="1"/>
  <c r="K46" i="38" s="1"/>
  <c r="L65" i="38" s="1"/>
  <c r="F65" i="42"/>
  <c r="M62" i="42"/>
  <c r="M65" i="42" s="1"/>
  <c r="F65" i="43"/>
  <c r="M62" i="43"/>
  <c r="M65" i="43" s="1"/>
  <c r="F65" i="44"/>
  <c r="M62" i="44"/>
  <c r="M65" i="44" s="1"/>
  <c r="B63" i="40"/>
  <c r="F65" i="34"/>
  <c r="M62" i="34"/>
  <c r="M65" i="34" s="1"/>
  <c r="F65" i="35"/>
  <c r="M62" i="35"/>
  <c r="M65" i="35" s="1"/>
  <c r="F65" i="36"/>
  <c r="M62" i="36"/>
  <c r="M65" i="36" s="1"/>
  <c r="F65" i="37"/>
  <c r="M62" i="37"/>
  <c r="M65" i="37" s="1"/>
  <c r="F65" i="38"/>
  <c r="M62" i="38"/>
  <c r="M65" i="38" s="1"/>
  <c r="F65" i="39"/>
  <c r="M62" i="39"/>
  <c r="M65" i="39" s="1"/>
  <c r="F65" i="40"/>
  <c r="M62" i="40"/>
  <c r="M65" i="40" s="1"/>
  <c r="L68" i="41"/>
  <c r="K14" i="41" s="1"/>
  <c r="K46" i="41" s="1"/>
  <c r="E46" i="42"/>
  <c r="B57" i="42" s="1"/>
  <c r="L68" i="42"/>
  <c r="K19" i="42" s="1"/>
  <c r="K46" i="42" s="1"/>
  <c r="L65" i="42" s="1"/>
  <c r="F65" i="41"/>
  <c r="M62" i="41"/>
  <c r="M65" i="41" s="1"/>
  <c r="E46" i="43"/>
  <c r="B57" i="43" s="1"/>
  <c r="L68" i="43"/>
  <c r="K16" i="43" s="1"/>
  <c r="K46" i="43" s="1"/>
  <c r="L65" i="43" s="1"/>
  <c r="K46" i="39"/>
  <c r="L65" i="39" s="1"/>
  <c r="E46" i="34"/>
  <c r="B57" i="34" s="1"/>
  <c r="E46" i="40"/>
  <c r="B57" i="40" s="1"/>
  <c r="E46" i="37"/>
  <c r="B57" i="37" s="1"/>
  <c r="E46" i="36"/>
  <c r="B57" i="36" s="1"/>
  <c r="E46" i="35"/>
  <c r="B57" i="35" s="1"/>
  <c r="E46" i="44"/>
  <c r="B57" i="44" s="1"/>
  <c r="B63" i="41"/>
  <c r="E46" i="39"/>
  <c r="B57" i="39" s="1"/>
  <c r="K46" i="36"/>
  <c r="L65" i="36" s="1"/>
  <c r="B59" i="44"/>
  <c r="B61" i="44"/>
  <c r="B58" i="44"/>
  <c r="B60" i="44"/>
  <c r="B63" i="44"/>
  <c r="B59" i="43"/>
  <c r="B61" i="43"/>
  <c r="B58" i="43"/>
  <c r="B60" i="43"/>
  <c r="B63" i="43"/>
  <c r="B59" i="42"/>
  <c r="B61" i="42"/>
  <c r="B58" i="42"/>
  <c r="B60" i="42"/>
  <c r="B63" i="42"/>
  <c r="E46" i="41"/>
  <c r="B57" i="41" s="1"/>
  <c r="B58" i="41"/>
  <c r="B60" i="41"/>
  <c r="B59" i="41"/>
  <c r="B61" i="41"/>
  <c r="K46" i="40"/>
  <c r="L65" i="40" s="1"/>
  <c r="B59" i="40"/>
  <c r="B61" i="40"/>
  <c r="B58" i="40"/>
  <c r="B60" i="40"/>
  <c r="B59" i="39"/>
  <c r="B61" i="39"/>
  <c r="B58" i="39"/>
  <c r="B60" i="39"/>
  <c r="B63" i="39"/>
  <c r="B59" i="38"/>
  <c r="B61" i="38"/>
  <c r="B58" i="38"/>
  <c r="B60" i="38"/>
  <c r="B63" i="38"/>
  <c r="K46" i="37"/>
  <c r="L65" i="37" s="1"/>
  <c r="B59" i="37"/>
  <c r="B61" i="37"/>
  <c r="B58" i="37"/>
  <c r="B60" i="37"/>
  <c r="B63" i="37"/>
  <c r="B59" i="36"/>
  <c r="B61" i="36"/>
  <c r="B58" i="36"/>
  <c r="B60" i="36"/>
  <c r="B63" i="36"/>
  <c r="K46" i="35"/>
  <c r="L65" i="35" s="1"/>
  <c r="B59" i="35"/>
  <c r="B61" i="35"/>
  <c r="B58" i="35"/>
  <c r="B60" i="35"/>
  <c r="B63" i="35"/>
  <c r="B59" i="34"/>
  <c r="B61" i="34"/>
  <c r="B58" i="34"/>
  <c r="B60" i="34"/>
  <c r="B63" i="34"/>
  <c r="L65" i="41" l="1"/>
  <c r="B62" i="41"/>
  <c r="B65" i="41" s="1"/>
  <c r="B62" i="42"/>
  <c r="B62" i="36"/>
  <c r="B65" i="36" s="1"/>
  <c r="K46" i="44"/>
  <c r="B65" i="42"/>
  <c r="B62" i="43"/>
  <c r="B65" i="43" s="1"/>
  <c r="B62" i="40"/>
  <c r="B65" i="40" s="1"/>
  <c r="B62" i="39"/>
  <c r="B65" i="39" s="1"/>
  <c r="B62" i="38"/>
  <c r="B65" i="38" s="1"/>
  <c r="B62" i="37"/>
  <c r="B65" i="37" s="1"/>
  <c r="B62" i="35"/>
  <c r="B65" i="35" s="1"/>
  <c r="B62" i="44" l="1"/>
  <c r="B65" i="44" s="1"/>
  <c r="L65" i="44"/>
  <c r="B61" i="1"/>
  <c r="E64" i="1" l="1"/>
  <c r="E63" i="1"/>
  <c r="E62" i="1"/>
  <c r="E14" i="1"/>
  <c r="K19" i="1" s="1"/>
  <c r="D11" i="1"/>
  <c r="C11" i="1"/>
  <c r="B11" i="1"/>
  <c r="C62" i="1" s="1"/>
  <c r="M9" i="1"/>
  <c r="E65" i="1" l="1"/>
  <c r="C64" i="1"/>
  <c r="C63" i="1"/>
  <c r="C53" i="15" l="1"/>
  <c r="B53" i="15"/>
  <c r="D52" i="15"/>
  <c r="K52" i="15" s="1"/>
  <c r="D51" i="15"/>
  <c r="L51" i="15" s="1"/>
  <c r="D50" i="15"/>
  <c r="K50" i="15" s="1"/>
  <c r="D49" i="15"/>
  <c r="L49" i="15" s="1"/>
  <c r="D48" i="15"/>
  <c r="K48" i="15" s="1"/>
  <c r="D47" i="15"/>
  <c r="L47" i="15" s="1"/>
  <c r="D46" i="15"/>
  <c r="K46" i="15" s="1"/>
  <c r="D45" i="15"/>
  <c r="L45" i="15" s="1"/>
  <c r="D44" i="15"/>
  <c r="K44" i="15" s="1"/>
  <c r="D43" i="15"/>
  <c r="L43" i="15" s="1"/>
  <c r="D42" i="15"/>
  <c r="K42" i="15" s="1"/>
  <c r="D41" i="15"/>
  <c r="I47" i="15" l="1"/>
  <c r="G43" i="15"/>
  <c r="I43" i="15"/>
  <c r="G47" i="15"/>
  <c r="K51" i="15"/>
  <c r="D53" i="15"/>
  <c r="K41" i="15"/>
  <c r="K45" i="15"/>
  <c r="K49" i="15"/>
  <c r="G51" i="15"/>
  <c r="E41" i="15"/>
  <c r="E45" i="15"/>
  <c r="E49" i="15"/>
  <c r="I51" i="15"/>
  <c r="G41" i="15"/>
  <c r="K43" i="15"/>
  <c r="G45" i="15"/>
  <c r="K47" i="15"/>
  <c r="G49" i="15"/>
  <c r="I41" i="15"/>
  <c r="E43" i="15"/>
  <c r="I45" i="15"/>
  <c r="E47" i="15"/>
  <c r="I49" i="15"/>
  <c r="E51" i="15"/>
  <c r="F42" i="15"/>
  <c r="J42" i="15"/>
  <c r="F44" i="15"/>
  <c r="H44" i="15"/>
  <c r="J44" i="15"/>
  <c r="L44" i="15"/>
  <c r="F46" i="15"/>
  <c r="H46" i="15"/>
  <c r="J46" i="15"/>
  <c r="L46" i="15"/>
  <c r="F48" i="15"/>
  <c r="H48" i="15"/>
  <c r="J48" i="15"/>
  <c r="L48" i="15"/>
  <c r="F50" i="15"/>
  <c r="H50" i="15"/>
  <c r="J50" i="15"/>
  <c r="L50" i="15"/>
  <c r="F52" i="15"/>
  <c r="H52" i="15"/>
  <c r="J52" i="15"/>
  <c r="L52" i="15"/>
  <c r="H42" i="15"/>
  <c r="L42" i="15"/>
  <c r="F41" i="15"/>
  <c r="H41" i="15"/>
  <c r="J41" i="15"/>
  <c r="L41" i="15"/>
  <c r="E42" i="15"/>
  <c r="G42" i="15"/>
  <c r="I42" i="15"/>
  <c r="F43" i="15"/>
  <c r="H43" i="15"/>
  <c r="J43" i="15"/>
  <c r="E44" i="15"/>
  <c r="G44" i="15"/>
  <c r="I44" i="15"/>
  <c r="F45" i="15"/>
  <c r="H45" i="15"/>
  <c r="J45" i="15"/>
  <c r="E46" i="15"/>
  <c r="G46" i="15"/>
  <c r="I46" i="15"/>
  <c r="F47" i="15"/>
  <c r="H47" i="15"/>
  <c r="J47" i="15"/>
  <c r="E48" i="15"/>
  <c r="G48" i="15"/>
  <c r="I48" i="15"/>
  <c r="F49" i="15"/>
  <c r="H49" i="15"/>
  <c r="J49" i="15"/>
  <c r="E50" i="15"/>
  <c r="G50" i="15"/>
  <c r="I50" i="15"/>
  <c r="F51" i="15"/>
  <c r="H51" i="15"/>
  <c r="J51" i="15"/>
  <c r="E52" i="15"/>
  <c r="G52" i="15"/>
  <c r="I52" i="15"/>
  <c r="G53" i="15" l="1"/>
  <c r="K53" i="15"/>
  <c r="L53" i="15"/>
  <c r="I53" i="15"/>
  <c r="E53" i="15"/>
  <c r="J53" i="15"/>
  <c r="F53" i="15"/>
  <c r="H53" i="15"/>
  <c r="D31" i="15" l="1"/>
  <c r="L31" i="15" s="1"/>
  <c r="D30" i="15"/>
  <c r="K30" i="15" s="1"/>
  <c r="D29" i="15"/>
  <c r="L29" i="15" s="1"/>
  <c r="D28" i="15"/>
  <c r="K28" i="15" s="1"/>
  <c r="D27" i="15"/>
  <c r="L27" i="15" s="1"/>
  <c r="D26" i="15"/>
  <c r="L26" i="15" s="1"/>
  <c r="D25" i="15"/>
  <c r="L25" i="15" s="1"/>
  <c r="D24" i="15"/>
  <c r="L24" i="15" s="1"/>
  <c r="D23" i="15"/>
  <c r="L23" i="15" s="1"/>
  <c r="D22" i="15"/>
  <c r="K22" i="15" s="1"/>
  <c r="D21" i="15"/>
  <c r="L21" i="15" s="1"/>
  <c r="D20" i="15"/>
  <c r="L20" i="15" s="1"/>
  <c r="D19" i="15"/>
  <c r="L19" i="15" s="1"/>
  <c r="D18" i="15"/>
  <c r="L18" i="15" s="1"/>
  <c r="D17" i="15"/>
  <c r="L17" i="15" s="1"/>
  <c r="D16" i="15"/>
  <c r="L16" i="15" s="1"/>
  <c r="D15" i="15"/>
  <c r="L15" i="15" s="1"/>
  <c r="D14" i="15"/>
  <c r="L14" i="15" s="1"/>
  <c r="D13" i="15"/>
  <c r="L13" i="15" s="1"/>
  <c r="D12" i="15"/>
  <c r="L12" i="15" s="1"/>
  <c r="D11" i="15"/>
  <c r="K11" i="15" s="1"/>
  <c r="D10" i="15"/>
  <c r="K10" i="15" s="1"/>
  <c r="D9" i="15"/>
  <c r="L9" i="15" s="1"/>
  <c r="D8" i="15"/>
  <c r="K8" i="15" s="1"/>
  <c r="D7" i="15"/>
  <c r="L7" i="15" s="1"/>
  <c r="D6" i="15"/>
  <c r="K6" i="15" s="1"/>
  <c r="D5" i="15"/>
  <c r="L5" i="15" s="1"/>
  <c r="G5" i="15" l="1"/>
  <c r="E7" i="15"/>
  <c r="E9" i="15"/>
  <c r="I9" i="15"/>
  <c r="G11" i="15"/>
  <c r="E12" i="15"/>
  <c r="I12" i="15"/>
  <c r="E14" i="15"/>
  <c r="I14" i="15"/>
  <c r="E16" i="15"/>
  <c r="I16" i="15"/>
  <c r="E18" i="15"/>
  <c r="I18" i="15"/>
  <c r="E20" i="15"/>
  <c r="I20" i="15"/>
  <c r="E22" i="15"/>
  <c r="E24" i="15"/>
  <c r="I24" i="15"/>
  <c r="E26" i="15"/>
  <c r="I26" i="15"/>
  <c r="E28" i="15"/>
  <c r="E30" i="15"/>
  <c r="E5" i="15"/>
  <c r="I5" i="15"/>
  <c r="G7" i="15"/>
  <c r="G9" i="15"/>
  <c r="E11" i="15"/>
  <c r="G12" i="15"/>
  <c r="K12" i="15"/>
  <c r="G14" i="15"/>
  <c r="K14" i="15"/>
  <c r="G16" i="15"/>
  <c r="K16" i="15"/>
  <c r="G18" i="15"/>
  <c r="K18" i="15"/>
  <c r="G20" i="15"/>
  <c r="K20" i="15"/>
  <c r="G22" i="15"/>
  <c r="G24" i="15"/>
  <c r="K24" i="15"/>
  <c r="G26" i="15"/>
  <c r="K26" i="15"/>
  <c r="G28" i="15"/>
  <c r="K5" i="15"/>
  <c r="F6" i="15"/>
  <c r="H6" i="15"/>
  <c r="J6" i="15"/>
  <c r="L6" i="15"/>
  <c r="I7" i="15"/>
  <c r="K7" i="15"/>
  <c r="F8" i="15"/>
  <c r="H8" i="15"/>
  <c r="J8" i="15"/>
  <c r="L8" i="15"/>
  <c r="K9" i="15"/>
  <c r="F10" i="15"/>
  <c r="H10" i="15"/>
  <c r="J10" i="15"/>
  <c r="L10" i="15"/>
  <c r="I11" i="15"/>
  <c r="L11" i="15"/>
  <c r="F5" i="15"/>
  <c r="H5" i="15"/>
  <c r="J5" i="15"/>
  <c r="E6" i="15"/>
  <c r="G6" i="15"/>
  <c r="I6" i="15"/>
  <c r="F7" i="15"/>
  <c r="H7" i="15"/>
  <c r="J7" i="15"/>
  <c r="E8" i="15"/>
  <c r="G8" i="15"/>
  <c r="I8" i="15"/>
  <c r="F9" i="15"/>
  <c r="H9" i="15"/>
  <c r="J9" i="15"/>
  <c r="E10" i="15"/>
  <c r="G10" i="15"/>
  <c r="I10" i="15"/>
  <c r="F11" i="15"/>
  <c r="H11" i="15"/>
  <c r="J11" i="15"/>
  <c r="F12" i="15"/>
  <c r="H12" i="15"/>
  <c r="J12" i="15"/>
  <c r="E13" i="15"/>
  <c r="G13" i="15"/>
  <c r="I13" i="15"/>
  <c r="K13" i="15"/>
  <c r="F14" i="15"/>
  <c r="H14" i="15"/>
  <c r="J14" i="15"/>
  <c r="E15" i="15"/>
  <c r="G15" i="15"/>
  <c r="I15" i="15"/>
  <c r="K15" i="15"/>
  <c r="F16" i="15"/>
  <c r="H16" i="15"/>
  <c r="J16" i="15"/>
  <c r="E17" i="15"/>
  <c r="G17" i="15"/>
  <c r="I17" i="15"/>
  <c r="K17" i="15"/>
  <c r="F18" i="15"/>
  <c r="H18" i="15"/>
  <c r="J18" i="15"/>
  <c r="E19" i="15"/>
  <c r="G19" i="15"/>
  <c r="I19" i="15"/>
  <c r="K19" i="15"/>
  <c r="F20" i="15"/>
  <c r="H20" i="15"/>
  <c r="J20" i="15"/>
  <c r="E21" i="15"/>
  <c r="G21" i="15"/>
  <c r="I21" i="15"/>
  <c r="K21" i="15"/>
  <c r="F22" i="15"/>
  <c r="H22" i="15"/>
  <c r="J22" i="15"/>
  <c r="L22" i="15"/>
  <c r="E23" i="15"/>
  <c r="G23" i="15"/>
  <c r="I23" i="15"/>
  <c r="K23" i="15"/>
  <c r="F24" i="15"/>
  <c r="H24" i="15"/>
  <c r="J24" i="15"/>
  <c r="E25" i="15"/>
  <c r="G25" i="15"/>
  <c r="I25" i="15"/>
  <c r="K25" i="15"/>
  <c r="F26" i="15"/>
  <c r="H26" i="15"/>
  <c r="J26" i="15"/>
  <c r="E27" i="15"/>
  <c r="G27" i="15"/>
  <c r="I27" i="15"/>
  <c r="K27" i="15"/>
  <c r="F28" i="15"/>
  <c r="H28" i="15"/>
  <c r="J28" i="15"/>
  <c r="L28" i="15"/>
  <c r="E29" i="15"/>
  <c r="G29" i="15"/>
  <c r="I29" i="15"/>
  <c r="K29" i="15"/>
  <c r="F30" i="15"/>
  <c r="H30" i="15"/>
  <c r="J30" i="15"/>
  <c r="L30" i="15"/>
  <c r="E31" i="15"/>
  <c r="G31" i="15"/>
  <c r="I31" i="15"/>
  <c r="K31" i="15"/>
  <c r="F13" i="15"/>
  <c r="H13" i="15"/>
  <c r="J13" i="15"/>
  <c r="F15" i="15"/>
  <c r="H15" i="15"/>
  <c r="J15" i="15"/>
  <c r="F17" i="15"/>
  <c r="H17" i="15"/>
  <c r="J17" i="15"/>
  <c r="F19" i="15"/>
  <c r="H19" i="15"/>
  <c r="J19" i="15"/>
  <c r="F21" i="15"/>
  <c r="H21" i="15"/>
  <c r="J21" i="15"/>
  <c r="I22" i="15"/>
  <c r="F23" i="15"/>
  <c r="H23" i="15"/>
  <c r="J23" i="15"/>
  <c r="F25" i="15"/>
  <c r="H25" i="15"/>
  <c r="J25" i="15"/>
  <c r="F27" i="15"/>
  <c r="H27" i="15"/>
  <c r="J27" i="15"/>
  <c r="I28" i="15"/>
  <c r="F29" i="15"/>
  <c r="H29" i="15"/>
  <c r="J29" i="15"/>
  <c r="G30" i="15"/>
  <c r="I30" i="15"/>
  <c r="F31" i="15"/>
  <c r="H31" i="15"/>
  <c r="J31" i="15"/>
  <c r="D46" i="1" l="1"/>
  <c r="F64" i="1" s="1"/>
  <c r="M64" i="1" s="1"/>
  <c r="C46" i="1"/>
  <c r="F63" i="1" s="1"/>
  <c r="M63" i="1" s="1"/>
  <c r="B46" i="1"/>
  <c r="F62" i="1" s="1"/>
  <c r="M62" i="1" s="1"/>
  <c r="I46" i="1"/>
  <c r="H46" i="1"/>
  <c r="G46" i="1"/>
  <c r="H86" i="1"/>
  <c r="G86" i="1"/>
  <c r="F86" i="1"/>
  <c r="E86" i="1"/>
  <c r="H85" i="1"/>
  <c r="G85" i="1"/>
  <c r="F85" i="1"/>
  <c r="E85" i="1"/>
  <c r="H81" i="1"/>
  <c r="G81" i="1"/>
  <c r="F81" i="1"/>
  <c r="E81" i="1"/>
  <c r="H80" i="1"/>
  <c r="G80" i="1"/>
  <c r="F80" i="1"/>
  <c r="E80" i="1"/>
  <c r="F46" i="1"/>
  <c r="H65" i="1" s="1"/>
  <c r="H71" i="1"/>
  <c r="H70" i="1"/>
  <c r="G71" i="1"/>
  <c r="G70" i="1"/>
  <c r="F71" i="1"/>
  <c r="F70" i="1"/>
  <c r="E71" i="1"/>
  <c r="E70" i="1"/>
  <c r="H76" i="1"/>
  <c r="G76" i="1"/>
  <c r="F76" i="1"/>
  <c r="E76" i="1"/>
  <c r="K46" i="34"/>
  <c r="L65" i="34" s="1"/>
  <c r="B60" i="1" l="1"/>
  <c r="K65" i="1"/>
  <c r="B58" i="1"/>
  <c r="I65" i="1"/>
  <c r="B59" i="1"/>
  <c r="J65" i="1"/>
  <c r="B62" i="34"/>
  <c r="B65" i="34" s="1"/>
  <c r="M65" i="1"/>
  <c r="B63" i="1"/>
  <c r="F65" i="1"/>
  <c r="E46" i="1"/>
  <c r="K46" i="1" l="1"/>
  <c r="B57" i="1"/>
  <c r="B62" i="1" l="1"/>
  <c r="L65" i="1"/>
  <c r="B65" i="1"/>
</calcChain>
</file>

<file path=xl/comments1.xml><?xml version="1.0" encoding="utf-8"?>
<comments xmlns="http://schemas.openxmlformats.org/spreadsheetml/2006/main">
  <authors>
    <author>Moua, William</author>
    <author>cindy</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 ref="B14" authorId="1">
      <text>
        <r>
          <rPr>
            <b/>
            <sz val="8"/>
            <color indexed="81"/>
            <rFont val="Tahoma"/>
            <family val="2"/>
          </rPr>
          <t xml:space="preserve">DID YOU REALLY 
WORK ON THIS HOLIDAY?  IF NOT, PLEASE DO NOT ENTER HOURS HERE.
</t>
        </r>
      </text>
    </comment>
    <comment ref="C14" authorId="1">
      <text>
        <r>
          <rPr>
            <b/>
            <sz val="8"/>
            <color indexed="81"/>
            <rFont val="Tahoma"/>
            <family val="2"/>
          </rPr>
          <t xml:space="preserve">DID YOU REALLY 
WORK ON THIS HOLIDAY?  IF NOT, PLEASE DO NOT ENTER HOURS HERE.
</t>
        </r>
      </text>
    </comment>
    <comment ref="D14" authorId="1">
      <text>
        <r>
          <rPr>
            <b/>
            <sz val="8"/>
            <color indexed="81"/>
            <rFont val="Tahoma"/>
            <family val="2"/>
          </rPr>
          <t xml:space="preserve">DID YOU REALLY 
WORK ON THIS HOLIDAY?  IF NOT, PLEASE DO NOT ENTER HOURS HERE.
</t>
        </r>
      </text>
    </comment>
    <comment ref="B28" authorId="1">
      <text>
        <r>
          <rPr>
            <b/>
            <sz val="8"/>
            <color indexed="81"/>
            <rFont val="Tahoma"/>
            <family val="2"/>
          </rPr>
          <t xml:space="preserve">DID YOU REALLY 
WORK ON THIS HOLIDAY?  IF NOT, PLEASE DO NOT ENTER HOURS HERE.
</t>
        </r>
      </text>
    </comment>
    <comment ref="C28" authorId="1">
      <text>
        <r>
          <rPr>
            <b/>
            <sz val="8"/>
            <color indexed="81"/>
            <rFont val="Tahoma"/>
            <family val="2"/>
          </rPr>
          <t xml:space="preserve">DID YOU REALLY 
WORK ON THIS HOLIDAY?  IF NOT, PLEASE DO NOT ENTER HOURS HERE.
</t>
        </r>
      </text>
    </comment>
    <comment ref="D28" authorId="1">
      <text>
        <r>
          <rPr>
            <b/>
            <sz val="8"/>
            <color indexed="81"/>
            <rFont val="Tahoma"/>
            <family val="2"/>
          </rPr>
          <t xml:space="preserve">DID YOU REALLY 
WORK ON THIS HOLIDAY?  IF NOT, PLEASE DO NOT ENTER HOURS HERE.
</t>
        </r>
      </text>
    </comment>
  </commentList>
</comments>
</file>

<file path=xl/comments10.xml><?xml version="1.0" encoding="utf-8"?>
<comments xmlns="http://schemas.openxmlformats.org/spreadsheetml/2006/main">
  <authors>
    <author>Moua, William</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List>
</comments>
</file>

<file path=xl/comments11.xml><?xml version="1.0" encoding="utf-8"?>
<comments xmlns="http://schemas.openxmlformats.org/spreadsheetml/2006/main">
  <authors>
    <author>Moua, William</author>
    <author>cindy</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 ref="B25" authorId="1">
      <text>
        <r>
          <rPr>
            <b/>
            <sz val="8"/>
            <color indexed="81"/>
            <rFont val="Tahoma"/>
            <family val="2"/>
          </rPr>
          <t xml:space="preserve">DID YOU REALLY 
WORK ON THIS HOLIDAY?  IF NOT, PLEASE DO NOT ENTER HOURS HERE.
</t>
        </r>
      </text>
    </comment>
    <comment ref="C25" authorId="1">
      <text>
        <r>
          <rPr>
            <b/>
            <sz val="8"/>
            <color indexed="81"/>
            <rFont val="Tahoma"/>
            <family val="2"/>
          </rPr>
          <t xml:space="preserve">DID YOU REALLY 
WORK ON THIS HOLIDAY?  IF NOT, PLEASE DO NOT ENTER HOURS HERE.
</t>
        </r>
      </text>
    </comment>
    <comment ref="D25" authorId="1">
      <text>
        <r>
          <rPr>
            <b/>
            <sz val="8"/>
            <color indexed="81"/>
            <rFont val="Tahoma"/>
            <family val="2"/>
          </rPr>
          <t xml:space="preserve">DID YOU REALLY 
WORK ON THIS HOLIDAY?  IF NOT, PLEASE DO NOT ENTER HOURS HERE.
</t>
        </r>
      </text>
    </comment>
    <comment ref="B35" authorId="1">
      <text>
        <r>
          <rPr>
            <b/>
            <sz val="8"/>
            <color indexed="81"/>
            <rFont val="Tahoma"/>
            <family val="2"/>
          </rPr>
          <t xml:space="preserve">DID YOU REALLY 
WORK ON THIS HOLIDAY?  IF NOT, PLEASE DO NOT ENTER HOURS HERE.
</t>
        </r>
      </text>
    </comment>
    <comment ref="C35" authorId="1">
      <text>
        <r>
          <rPr>
            <b/>
            <sz val="8"/>
            <color indexed="81"/>
            <rFont val="Tahoma"/>
            <family val="2"/>
          </rPr>
          <t xml:space="preserve">DID YOU REALLY 
WORK ON THIS HOLIDAY?  IF NOT, PLEASE DO NOT ENTER HOURS HERE.
</t>
        </r>
      </text>
    </comment>
    <comment ref="D35" authorId="1">
      <text>
        <r>
          <rPr>
            <b/>
            <sz val="8"/>
            <color indexed="81"/>
            <rFont val="Tahoma"/>
            <family val="2"/>
          </rPr>
          <t xml:space="preserve">DID YOU REALLY 
WORK ON THIS HOLIDAY?  IF NOT, PLEASE DO NOT ENTER HOURS HERE.
</t>
        </r>
      </text>
    </comment>
    <comment ref="B36" authorId="1">
      <text>
        <r>
          <rPr>
            <b/>
            <sz val="8"/>
            <color indexed="81"/>
            <rFont val="Tahoma"/>
            <family val="2"/>
          </rPr>
          <t xml:space="preserve">DID YOU REALLY 
WORK ON THIS HOLIDAY?  IF NOT, PLEASE DO NOT ENTER HOURS HERE.
</t>
        </r>
      </text>
    </comment>
    <comment ref="C36" authorId="1">
      <text>
        <r>
          <rPr>
            <b/>
            <sz val="8"/>
            <color indexed="81"/>
            <rFont val="Tahoma"/>
            <family val="2"/>
          </rPr>
          <t xml:space="preserve">DID YOU REALLY 
WORK ON THIS HOLIDAY?  IF NOT, PLEASE DO NOT ENTER HOURS HERE.
</t>
        </r>
      </text>
    </comment>
    <comment ref="D36" authorId="1">
      <text>
        <r>
          <rPr>
            <b/>
            <sz val="8"/>
            <color indexed="81"/>
            <rFont val="Tahoma"/>
            <family val="2"/>
          </rPr>
          <t xml:space="preserve">DID YOU REALLY 
WORK ON THIS HOLIDAY?  IF NOT, PLEASE DO NOT ENTER HOURS HERE.
</t>
        </r>
      </text>
    </comment>
  </commentList>
</comments>
</file>

<file path=xl/comments12.xml><?xml version="1.0" encoding="utf-8"?>
<comments xmlns="http://schemas.openxmlformats.org/spreadsheetml/2006/main">
  <authors>
    <author>Moua, William</author>
    <author>cindy</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 ref="B37" authorId="1">
      <text>
        <r>
          <rPr>
            <b/>
            <sz val="8"/>
            <color indexed="81"/>
            <rFont val="Tahoma"/>
            <family val="2"/>
          </rPr>
          <t xml:space="preserve">DID YOU REALLY 
WORK ON THIS HOLIDAY?  IF NOT, PLEASE DO NOT ENTER HOURS HERE.
</t>
        </r>
      </text>
    </comment>
    <comment ref="C37" authorId="1">
      <text>
        <r>
          <rPr>
            <b/>
            <sz val="8"/>
            <color indexed="81"/>
            <rFont val="Tahoma"/>
            <family val="2"/>
          </rPr>
          <t xml:space="preserve">DID YOU REALLY 
WORK ON THIS HOLIDAY?  IF NOT, PLEASE DO NOT ENTER HOURS HERE.
</t>
        </r>
      </text>
    </comment>
    <comment ref="D37" authorId="1">
      <text>
        <r>
          <rPr>
            <b/>
            <sz val="8"/>
            <color indexed="81"/>
            <rFont val="Tahoma"/>
            <family val="2"/>
          </rPr>
          <t xml:space="preserve">DID YOU REALLY 
WORK ON THIS HOLIDAY?  IF NOT, PLEASE DO NOT ENTER HOURS HERE.
</t>
        </r>
      </text>
    </comment>
    <comment ref="B38" authorId="1">
      <text>
        <r>
          <rPr>
            <b/>
            <sz val="8"/>
            <color indexed="81"/>
            <rFont val="Tahoma"/>
            <family val="2"/>
          </rPr>
          <t xml:space="preserve">DID YOU REALLY 
WORK ON THIS HOLIDAY?  IF NOT, PLEASE DO NOT ENTER HOURS HERE.
</t>
        </r>
      </text>
    </comment>
    <comment ref="C38" authorId="1">
      <text>
        <r>
          <rPr>
            <b/>
            <sz val="8"/>
            <color indexed="81"/>
            <rFont val="Tahoma"/>
            <family val="2"/>
          </rPr>
          <t xml:space="preserve">DID YOU REALLY 
WORK ON THIS HOLIDAY?  IF NOT, PLEASE DO NOT ENTER HOURS HERE.
</t>
        </r>
      </text>
    </comment>
    <comment ref="D38" authorId="1">
      <text>
        <r>
          <rPr>
            <b/>
            <sz val="8"/>
            <color indexed="81"/>
            <rFont val="Tahoma"/>
            <family val="2"/>
          </rPr>
          <t xml:space="preserve">DID YOU REALLY 
WORK ON THIS HOLIDAY?  IF NOT, PLEASE DO NOT ENTER HOURS HERE.
</t>
        </r>
      </text>
    </comment>
    <comment ref="B44" authorId="1">
      <text>
        <r>
          <rPr>
            <b/>
            <sz val="8"/>
            <color indexed="81"/>
            <rFont val="Tahoma"/>
            <family val="2"/>
          </rPr>
          <t xml:space="preserve">DID YOU REALLY 
WORK ON THIS HOLIDAY?  IF NOT, PLEASE DO NOT ENTER HOURS HERE.
</t>
        </r>
      </text>
    </comment>
    <comment ref="C44" authorId="1">
      <text>
        <r>
          <rPr>
            <b/>
            <sz val="8"/>
            <color indexed="81"/>
            <rFont val="Tahoma"/>
            <family val="2"/>
          </rPr>
          <t xml:space="preserve">DID YOU REALLY 
WORK ON THIS HOLIDAY?  IF NOT, PLEASE DO NOT ENTER HOURS HERE.
</t>
        </r>
      </text>
    </comment>
    <comment ref="D44" authorId="1">
      <text>
        <r>
          <rPr>
            <b/>
            <sz val="8"/>
            <color indexed="81"/>
            <rFont val="Tahoma"/>
            <family val="2"/>
          </rPr>
          <t xml:space="preserve">DID YOU REALLY 
WORK ON THIS HOLIDAY?  IF NOT, PLEASE DO NOT ENTER HOURS HERE.
</t>
        </r>
      </text>
    </comment>
  </commentList>
</comments>
</file>

<file path=xl/comments2.xml><?xml version="1.0" encoding="utf-8"?>
<comments xmlns="http://schemas.openxmlformats.org/spreadsheetml/2006/main">
  <authors>
    <author>Moua, William</author>
    <author>cindy</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 ref="B32" authorId="1">
      <text>
        <r>
          <rPr>
            <b/>
            <sz val="8"/>
            <color indexed="81"/>
            <rFont val="Tahoma"/>
            <family val="2"/>
          </rPr>
          <t xml:space="preserve">DID YOU REALLY 
WORK ON THIS HOLIDAY?  IF NOT, PLEASE DO NOT ENTER HOURS HERE.
</t>
        </r>
      </text>
    </comment>
    <comment ref="C32" authorId="1">
      <text>
        <r>
          <rPr>
            <b/>
            <sz val="8"/>
            <color indexed="81"/>
            <rFont val="Tahoma"/>
            <family val="2"/>
          </rPr>
          <t xml:space="preserve">DID YOU REALLY 
WORK ON THIS HOLIDAY?  IF NOT, PLEASE DO NOT ENTER HOURS HERE.
</t>
        </r>
      </text>
    </comment>
    <comment ref="D32" authorId="1">
      <text>
        <r>
          <rPr>
            <b/>
            <sz val="8"/>
            <color indexed="81"/>
            <rFont val="Tahoma"/>
            <family val="2"/>
          </rPr>
          <t xml:space="preserve">DID YOU REALLY 
WORK ON THIS HOLIDAY?  IF NOT, PLEASE DO NOT ENTER HOURS HERE.
</t>
        </r>
      </text>
    </comment>
  </commentList>
</comments>
</file>

<file path=xl/comments3.xml><?xml version="1.0" encoding="utf-8"?>
<comments xmlns="http://schemas.openxmlformats.org/spreadsheetml/2006/main">
  <authors>
    <author>Moua, William</author>
    <author>cindy</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 ref="B43" authorId="1">
      <text>
        <r>
          <rPr>
            <b/>
            <sz val="8"/>
            <color indexed="81"/>
            <rFont val="Tahoma"/>
            <family val="2"/>
          </rPr>
          <t xml:space="preserve">DID YOU REALLY 
WORK ON THIS HOLIDAY?  IF NOT, PLEASE DO NOT ENTER HOURS HERE.
</t>
        </r>
      </text>
    </comment>
    <comment ref="C43" authorId="1">
      <text>
        <r>
          <rPr>
            <b/>
            <sz val="8"/>
            <color indexed="81"/>
            <rFont val="Tahoma"/>
            <family val="2"/>
          </rPr>
          <t xml:space="preserve">DID YOU REALLY 
WORK ON THIS HOLIDAY?  IF NOT, PLEASE DO NOT ENTER HOURS HERE.
</t>
        </r>
      </text>
    </comment>
    <comment ref="D43" authorId="1">
      <text>
        <r>
          <rPr>
            <b/>
            <sz val="8"/>
            <color indexed="81"/>
            <rFont val="Tahoma"/>
            <family val="2"/>
          </rPr>
          <t xml:space="preserve">DID YOU REALLY 
WORK ON THIS HOLIDAY?  IF NOT, PLEASE DO NOT ENTER HOURS HERE.
</t>
        </r>
      </text>
    </comment>
  </commentList>
</comments>
</file>

<file path=xl/comments4.xml><?xml version="1.0" encoding="utf-8"?>
<comments xmlns="http://schemas.openxmlformats.org/spreadsheetml/2006/main">
  <authors>
    <author>Moua, William</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List>
</comments>
</file>

<file path=xl/comments5.xml><?xml version="1.0" encoding="utf-8"?>
<comments xmlns="http://schemas.openxmlformats.org/spreadsheetml/2006/main">
  <authors>
    <author>Moua, William</author>
    <author>cindy</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 ref="B41" authorId="1">
      <text>
        <r>
          <rPr>
            <b/>
            <sz val="8"/>
            <color indexed="81"/>
            <rFont val="Tahoma"/>
            <family val="2"/>
          </rPr>
          <t xml:space="preserve">DID YOU REALLY 
WORK ON THIS HOLIDAY?  IF NOT, PLEASE DO NOT ENTER HOURS HERE.
</t>
        </r>
      </text>
    </comment>
    <comment ref="C41" authorId="1">
      <text>
        <r>
          <rPr>
            <b/>
            <sz val="8"/>
            <color indexed="81"/>
            <rFont val="Tahoma"/>
            <family val="2"/>
          </rPr>
          <t xml:space="preserve">DID YOU REALLY 
WORK ON THIS HOLIDAY?  IF NOT, PLEASE DO NOT ENTER HOURS HERE.
</t>
        </r>
      </text>
    </comment>
    <comment ref="D41" authorId="1">
      <text>
        <r>
          <rPr>
            <b/>
            <sz val="8"/>
            <color indexed="81"/>
            <rFont val="Tahoma"/>
            <family val="2"/>
          </rPr>
          <t xml:space="preserve">DID YOU REALLY 
WORK ON THIS HOLIDAY?  IF NOT, PLEASE DO NOT ENTER HOURS HERE.
</t>
        </r>
      </text>
    </comment>
  </commentList>
</comments>
</file>

<file path=xl/comments6.xml><?xml version="1.0" encoding="utf-8"?>
<comments xmlns="http://schemas.openxmlformats.org/spreadsheetml/2006/main">
  <authors>
    <author>Moua, William</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List>
</comments>
</file>

<file path=xl/comments7.xml><?xml version="1.0" encoding="utf-8"?>
<comments xmlns="http://schemas.openxmlformats.org/spreadsheetml/2006/main">
  <authors>
    <author>Moua, William</author>
    <author>cindy</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 ref="B17" authorId="1">
      <text>
        <r>
          <rPr>
            <b/>
            <sz val="8"/>
            <color indexed="81"/>
            <rFont val="Tahoma"/>
            <family val="2"/>
          </rPr>
          <t xml:space="preserve">DID YOU REALLY 
WORK ON THIS HOLIDAY?  IF NOT, PLEASE DO NOT ENTER HOURS HERE.
</t>
        </r>
      </text>
    </comment>
    <comment ref="C17" authorId="1">
      <text>
        <r>
          <rPr>
            <b/>
            <sz val="8"/>
            <color indexed="81"/>
            <rFont val="Tahoma"/>
            <family val="2"/>
          </rPr>
          <t xml:space="preserve">DID YOU REALLY 
WORK ON THIS HOLIDAY?  IF NOT, PLEASE DO NOT ENTER HOURS HERE.
</t>
        </r>
      </text>
    </comment>
    <comment ref="D17" authorId="1">
      <text>
        <r>
          <rPr>
            <b/>
            <sz val="8"/>
            <color indexed="81"/>
            <rFont val="Tahoma"/>
            <family val="2"/>
          </rPr>
          <t xml:space="preserve">DID YOU REALLY 
WORK ON THIS HOLIDAY?  IF NOT, PLEASE DO NOT ENTER HOURS HERE.
</t>
        </r>
      </text>
    </comment>
  </commentList>
</comments>
</file>

<file path=xl/comments8.xml><?xml version="1.0" encoding="utf-8"?>
<comments xmlns="http://schemas.openxmlformats.org/spreadsheetml/2006/main">
  <authors>
    <author>Moua, William</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List>
</comments>
</file>

<file path=xl/comments9.xml><?xml version="1.0" encoding="utf-8"?>
<comments xmlns="http://schemas.openxmlformats.org/spreadsheetml/2006/main">
  <authors>
    <author>Moua, William</author>
    <author>cindy</author>
  </authors>
  <commentList>
    <comment ref="C5" authorId="0">
      <text>
        <r>
          <rPr>
            <b/>
            <sz val="9"/>
            <color indexed="81"/>
            <rFont val="Tahoma"/>
            <family val="2"/>
          </rPr>
          <t>Name of the person creating this timesheet.</t>
        </r>
      </text>
    </comment>
    <comment ref="E5" authorId="0">
      <text>
        <r>
          <rPr>
            <b/>
            <sz val="9"/>
            <color indexed="81"/>
            <rFont val="Tahoma"/>
            <family val="2"/>
          </rPr>
          <t>Date the timesheet was created</t>
        </r>
      </text>
    </comment>
    <comment ref="H5" authorId="0">
      <text>
        <r>
          <rPr>
            <b/>
            <sz val="9"/>
            <color indexed="81"/>
            <rFont val="Tahoma"/>
            <family val="2"/>
          </rPr>
          <t>Please select the corresponding tab below if this is not the month you are reporting time for.</t>
        </r>
      </text>
    </comment>
    <comment ref="K12" authorId="0">
      <text>
        <r>
          <rPr>
            <b/>
            <sz val="9"/>
            <color indexed="81"/>
            <rFont val="Tahoma"/>
            <family val="2"/>
          </rPr>
          <t>If you are unsure of the overtime you have worked, the payroll office will calculate it for you.</t>
        </r>
      </text>
    </comment>
    <comment ref="B16" authorId="1">
      <text>
        <r>
          <rPr>
            <b/>
            <sz val="8"/>
            <color indexed="81"/>
            <rFont val="Tahoma"/>
            <family val="2"/>
          </rPr>
          <t xml:space="preserve">DID YOU REALLY 
WORK ON THIS HOLIDAY?  IF NOT, PLEASE DO NOT ENTER HOURS HERE.
</t>
        </r>
      </text>
    </comment>
    <comment ref="C16" authorId="1">
      <text>
        <r>
          <rPr>
            <b/>
            <sz val="8"/>
            <color indexed="81"/>
            <rFont val="Tahoma"/>
            <family val="2"/>
          </rPr>
          <t xml:space="preserve">DID YOU REALLY 
WORK ON THIS HOLIDAY?  IF NOT, PLEASE DO NOT ENTER HOURS HERE.
</t>
        </r>
      </text>
    </comment>
    <comment ref="D16" authorId="1">
      <text>
        <r>
          <rPr>
            <b/>
            <sz val="8"/>
            <color indexed="81"/>
            <rFont val="Tahoma"/>
            <family val="2"/>
          </rPr>
          <t xml:space="preserve">DID YOU REALLY 
WORK ON THIS HOLIDAY?  IF NOT, PLEASE DO NOT ENTER HOURS HERE.
</t>
        </r>
      </text>
    </comment>
  </commentList>
</comments>
</file>

<file path=xl/sharedStrings.xml><?xml version="1.0" encoding="utf-8"?>
<sst xmlns="http://schemas.openxmlformats.org/spreadsheetml/2006/main" count="1524" uniqueCount="256">
  <si>
    <t>UCCE STAFF MONTHLY TIME REPORTING AND LEAVE RECORD</t>
  </si>
  <si>
    <t>Name</t>
  </si>
  <si>
    <t>Month/Year</t>
  </si>
  <si>
    <t>Account #1</t>
  </si>
  <si>
    <t>Percentage:</t>
  </si>
  <si>
    <t xml:space="preserve">Employee ID #: </t>
  </si>
  <si>
    <t>Account #2</t>
  </si>
  <si>
    <t xml:space="preserve">Payroll Title: </t>
  </si>
  <si>
    <t>Account #3</t>
  </si>
  <si>
    <t>LEAVE</t>
  </si>
  <si>
    <t>Date</t>
  </si>
  <si>
    <t>Acct.#1</t>
  </si>
  <si>
    <t>TOTALS</t>
  </si>
  <si>
    <t>I CERTIFY THE ABOVE TIME IS CORRECT:</t>
  </si>
  <si>
    <t>EMPLOYEE SIGNATURE</t>
  </si>
  <si>
    <t>VAC</t>
  </si>
  <si>
    <t>Signature Approval</t>
  </si>
  <si>
    <t>Account Information:</t>
  </si>
  <si>
    <t>Acct. #1</t>
  </si>
  <si>
    <t>Acct. #2</t>
  </si>
  <si>
    <t>Acct. #3</t>
  </si>
  <si>
    <t>SKL</t>
  </si>
  <si>
    <t>CTO</t>
  </si>
  <si>
    <t>Martin Luther King Day</t>
  </si>
  <si>
    <t>ACCRUALS:</t>
  </si>
  <si>
    <t>20/160</t>
  </si>
  <si>
    <t>21/168</t>
  </si>
  <si>
    <t>22/176</t>
  </si>
  <si>
    <t>23/184</t>
  </si>
  <si>
    <t>11.076960</t>
  </si>
  <si>
    <t>Bargaining Unit:</t>
  </si>
  <si>
    <t>$</t>
  </si>
  <si>
    <t>%</t>
  </si>
  <si>
    <t>Accrual Pd./Hr.</t>
  </si>
  <si>
    <t>Actual working hours including VAC and SKL</t>
  </si>
  <si>
    <t>Month</t>
  </si>
  <si>
    <t>Hours in Month</t>
  </si>
  <si>
    <t>Less Holidays</t>
  </si>
  <si>
    <t>Month without holidays</t>
  </si>
  <si>
    <t>40% of hours</t>
  </si>
  <si>
    <t>50% of hours</t>
  </si>
  <si>
    <t>60% of hours</t>
  </si>
  <si>
    <t>65% of hours</t>
  </si>
  <si>
    <t>70% of hours</t>
  </si>
  <si>
    <t>75% of hours</t>
  </si>
  <si>
    <t>80% of hours</t>
  </si>
  <si>
    <t>100% of hours</t>
  </si>
  <si>
    <t>Calendar of Holidays</t>
  </si>
  <si>
    <t xml:space="preserve">How to use this chart:  </t>
  </si>
  <si>
    <t>1) Find your Bargaining Unit in the left column.  If you don't know your Bargaining Unit - check the Sample Job Titles column.</t>
  </si>
  <si>
    <t>2) Read across the row for your Bargaining Unit for information on Standard Work Week, Overtime, Holiday Pay, and Vacation and Sick Leave</t>
  </si>
  <si>
    <t>Vacation</t>
  </si>
  <si>
    <t>Sick Leave</t>
  </si>
  <si>
    <t>Bargaining Unit</t>
  </si>
  <si>
    <t>Sample Job Titles</t>
  </si>
  <si>
    <t>Standard Work Week</t>
  </si>
  <si>
    <t>Overtime Compensation</t>
  </si>
  <si>
    <t>Holidays</t>
  </si>
  <si>
    <t>Eligibility to Accrue</t>
  </si>
  <si>
    <t>Accrual</t>
  </si>
  <si>
    <t>Use</t>
  </si>
  <si>
    <t>Initial Waiting Period</t>
  </si>
  <si>
    <t>At time of hire, employee may elect overtime pay OR compensatory time banked</t>
  </si>
  <si>
    <t>Eligible to accrue if appointed 50% time or more for 6 months or more</t>
  </si>
  <si>
    <t>Based on the number of hours on pay status X the appropriate accrual factor (minimum of 50% time on pay status is required)</t>
  </si>
  <si>
    <t>With supervisor's approval, vacation may be used beginning the month after it is accrued.  Vacation is reported in 1/4 hour increments.</t>
  </si>
  <si>
    <t>None</t>
  </si>
  <si>
    <t>Eligible to accrue if on pay status for 50% of working hours in that month</t>
  </si>
  <si>
    <t>Based on number of hours on pay status X .046154</t>
  </si>
  <si>
    <t>Sick leave may be used in the month after it is accrued.  Sick leave is reported in 1/4 hour increments.</t>
  </si>
  <si>
    <t>Research Unit RX             (Non-Exempt Positions)</t>
  </si>
  <si>
    <t>Sick leave may be used beginning the month after it is accrued.  Sick leave is reported in 1/4 hour increments.</t>
  </si>
  <si>
    <t>Research Unit RX                       (Exempt Positions)</t>
  </si>
  <si>
    <t>With supervisor's approval, vacation may be used in the month after it is accrued.  Vacation is reported in 8 hour (full day) increments</t>
  </si>
  <si>
    <t>Sick leave may be used beginning the month after it is accrued.  Sick leave is reported in 8 hour (full day) increments.</t>
  </si>
  <si>
    <t>Must complete 6 continuous month on pay status before using vacation</t>
  </si>
  <si>
    <t>Non-Represented      Personnel Policies for Staff (PPS)  Non-exempt</t>
  </si>
  <si>
    <t>Employee accrues compensatory time</t>
  </si>
  <si>
    <t>Based on the number of hours on pay status X the appropriate accrual factor</t>
  </si>
  <si>
    <t>Non-Represented      Personnel Policies for Staff (PPS)  Exempt</t>
  </si>
  <si>
    <t>Eligible for paid holiday hours if holiday fall in a week in which the employee is on pay status.  Holiday hours paid are based on appointment %.</t>
  </si>
  <si>
    <t>With supervisor's approval, vacation may be used beginning the month after it is accrued.  Vacation is reported in 8 hour (full day) increments</t>
  </si>
  <si>
    <t>Sick leave may be used beginning the month after it is accrued.  Sick leave is reported in 8 hour (full day) increments</t>
  </si>
  <si>
    <r>
      <t xml:space="preserve">This information can be found at   </t>
    </r>
    <r>
      <rPr>
        <sz val="10"/>
        <color indexed="12"/>
        <rFont val="Arial"/>
        <family val="2"/>
      </rPr>
      <t>http://ucce.ucdavis.edu/files/filelibrary/5312/19758.xls</t>
    </r>
  </si>
  <si>
    <t xml:space="preserve">County:  </t>
  </si>
  <si>
    <t xml:space="preserve">d. </t>
  </si>
  <si>
    <t>Acct.#2</t>
  </si>
  <si>
    <t>Acct.#3</t>
  </si>
  <si>
    <t>Thanksgiving Holiday</t>
  </si>
  <si>
    <t xml:space="preserve">UCCE </t>
  </si>
  <si>
    <t>Payroll Services</t>
  </si>
  <si>
    <t>rounded to the 1/4 hour.</t>
  </si>
  <si>
    <t>Reminder:  Per UC Policy, staff must report time and leave in 1/4 hour increments.  The calculations above are exact and have not been</t>
  </si>
  <si>
    <t>ACTUAL Hours Worked</t>
  </si>
  <si>
    <t>MAXIMUM:</t>
  </si>
  <si>
    <t>ANR: UCCE</t>
  </si>
  <si>
    <t>H</t>
  </si>
  <si>
    <r>
      <t xml:space="preserve">Leave Code </t>
    </r>
    <r>
      <rPr>
        <b/>
        <sz val="11"/>
        <rFont val="Arial"/>
        <family val="2"/>
      </rPr>
      <t>A</t>
    </r>
    <r>
      <rPr>
        <sz val="11"/>
        <rFont val="Arial"/>
        <family val="2"/>
      </rPr>
      <t>:   VAC</t>
    </r>
  </si>
  <si>
    <r>
      <t xml:space="preserve">Leave Code </t>
    </r>
    <r>
      <rPr>
        <b/>
        <sz val="11"/>
        <rFont val="Arial"/>
        <family val="2"/>
      </rPr>
      <t>B</t>
    </r>
    <r>
      <rPr>
        <sz val="11"/>
        <rFont val="Arial"/>
        <family val="2"/>
      </rPr>
      <t>:   VAC</t>
    </r>
  </si>
  <si>
    <r>
      <t xml:space="preserve">Leave Code </t>
    </r>
    <r>
      <rPr>
        <b/>
        <sz val="11"/>
        <rFont val="Arial"/>
        <family val="2"/>
      </rPr>
      <t>C</t>
    </r>
    <r>
      <rPr>
        <sz val="11"/>
        <rFont val="Arial"/>
        <family val="2"/>
      </rPr>
      <t>:   VAC</t>
    </r>
  </si>
  <si>
    <r>
      <t xml:space="preserve">Leave Code </t>
    </r>
    <r>
      <rPr>
        <b/>
        <sz val="11"/>
        <rFont val="Arial"/>
        <family val="2"/>
      </rPr>
      <t>D</t>
    </r>
    <r>
      <rPr>
        <sz val="11"/>
        <rFont val="Arial"/>
        <family val="2"/>
      </rPr>
      <t>:   VAC</t>
    </r>
  </si>
  <si>
    <t>R 11/2010</t>
  </si>
  <si>
    <t>Bi-Weekly Pay period</t>
  </si>
  <si>
    <t>Hours in pay period</t>
  </si>
  <si>
    <r>
      <t xml:space="preserve">MATRIX OF </t>
    </r>
    <r>
      <rPr>
        <b/>
        <sz val="10"/>
        <rFont val="Arial"/>
        <family val="2"/>
      </rPr>
      <t>BIWEEKLY</t>
    </r>
    <r>
      <rPr>
        <sz val="10"/>
        <rFont val="Arial"/>
        <family val="2"/>
      </rPr>
      <t xml:space="preserve"> HOURS SHOWING ACTUAL HOURS BY PERCENTAGE OF APPOINTMENT</t>
    </r>
  </si>
  <si>
    <r>
      <t xml:space="preserve">MATRIX OF </t>
    </r>
    <r>
      <rPr>
        <b/>
        <sz val="10"/>
        <rFont val="Arial"/>
        <family val="2"/>
      </rPr>
      <t>MONTHLY</t>
    </r>
    <r>
      <rPr>
        <sz val="10"/>
        <rFont val="Arial"/>
        <family val="2"/>
      </rPr>
      <t xml:space="preserve"> HOURS SHOWING ACTUAL HOURS BY PERCENTAGE OF APPOINTMENT</t>
    </r>
  </si>
  <si>
    <r>
      <t xml:space="preserve"> Available working hours: </t>
    </r>
    <r>
      <rPr>
        <b/>
        <sz val="8"/>
        <rFont val="Arial"/>
        <family val="2"/>
      </rPr>
      <t>holiday</t>
    </r>
    <r>
      <rPr>
        <sz val="8"/>
        <rFont val="Arial"/>
        <family val="2"/>
      </rPr>
      <t xml:space="preserve"> hours </t>
    </r>
    <r>
      <rPr>
        <b/>
        <sz val="8"/>
        <rFont val="Arial"/>
        <family val="2"/>
      </rPr>
      <t>not</t>
    </r>
    <r>
      <rPr>
        <sz val="8"/>
        <rFont val="Arial"/>
        <family val="2"/>
      </rPr>
      <t xml:space="preserve"> included</t>
    </r>
  </si>
  <si>
    <t>12:01am Sunday - 12:00pm Saturday</t>
  </si>
  <si>
    <t>R 12/2014</t>
  </si>
  <si>
    <t>REG</t>
  </si>
  <si>
    <t>COMMENTS</t>
  </si>
  <si>
    <t>Preparer:</t>
  </si>
  <si>
    <t>LWOP</t>
  </si>
  <si>
    <t>(LWOP)
Leave Without Pay</t>
  </si>
  <si>
    <t>Thanksgiving</t>
  </si>
  <si>
    <t>Memorial Day</t>
  </si>
  <si>
    <t>Independence Day</t>
  </si>
  <si>
    <t>Labor Day</t>
  </si>
  <si>
    <t>(SKL) 
Sick Leave</t>
  </si>
  <si>
    <t>(VAC)
Vacation Leave</t>
  </si>
  <si>
    <t>(CTO)
Comp Time Off</t>
  </si>
  <si>
    <t>SKL
Used</t>
  </si>
  <si>
    <t>CTO
Used</t>
  </si>
  <si>
    <t>(REG)
TOTAL WORK HOURS</t>
  </si>
  <si>
    <t>VAC
Used</t>
  </si>
  <si>
    <t>MARTIN LUTHER KING DAY</t>
  </si>
  <si>
    <t>NEW YEAR'S DAY</t>
  </si>
  <si>
    <t>(OT)
Overtime Worked</t>
  </si>
  <si>
    <t>New Year's Holiday</t>
  </si>
  <si>
    <t>(HOL)
Holiday Leave</t>
  </si>
  <si>
    <t>HOL</t>
  </si>
  <si>
    <t>Cesar Chavez Day Holiday</t>
  </si>
  <si>
    <t>Instructions for Completing Time Reporting for Biweekly/Non-Exempt and Monthly Employees</t>
  </si>
  <si>
    <r>
      <t>1.  Complete</t>
    </r>
    <r>
      <rPr>
        <b/>
        <sz val="10"/>
        <rFont val="Arial"/>
        <family val="2"/>
      </rPr>
      <t xml:space="preserve">:  </t>
    </r>
    <r>
      <rPr>
        <sz val="10"/>
        <rFont val="Arial"/>
        <family val="2"/>
      </rPr>
      <t>Name, County, Employee ID#, Payroll Title, Month/Year, and Account Number(s).</t>
    </r>
  </si>
  <si>
    <t>2.  Record the Actual Hours worked each day in the left column(s).  If more than 8 (for example "10", please
     fill in "10").  Time worked is reported in quarter hour increments (for example, 1.00, 1.25, 1.50, 1.75,
     2.00...).</t>
  </si>
  <si>
    <t>3.  Record the leave time taken, including compensatory time off, to the nearest quarter hour in the 
     appropriate Leave column.</t>
  </si>
  <si>
    <t>4.  The Payroll Team at the Business Operations Center for Cooperative Extension will calculate the holiday 
     hours/pay based on the number of hours on pay status in the month, or prior quadi-weekly cycles for bi-
     weekly paid staff. Or if known, you may enter your holiday hours number in this space.</t>
  </si>
  <si>
    <t xml:space="preserve">6.  Because Staff Time Records may occasionally be due in advance of the close of the pay period, 
     employees should work closely with their supervisors when projecting the hours they are scheduled to 
     work.  Follow the instructions below for completing REVISED Staff Time Reporting and Leave Records to 
     reflect actual hours that are different from previous submission. </t>
  </si>
  <si>
    <r>
      <t xml:space="preserve">7.  To comply with the University's internal control standards, please mail the </t>
    </r>
    <r>
      <rPr>
        <b/>
        <sz val="10"/>
        <rFont val="Arial"/>
        <family val="2"/>
      </rPr>
      <t xml:space="preserve">signed and approved </t>
    </r>
    <r>
      <rPr>
        <sz val="10"/>
        <rFont val="Arial"/>
        <family val="2"/>
      </rPr>
      <t>Time 
     Records according to the schedule provided and the email instructions sent out each month to the County
     Director and/or the Office Manager.</t>
    </r>
  </si>
  <si>
    <t>5.  The Payroll Team at the Business Operations Center for Cooperative Extension will calculate overtime pay
     or compensatory time banked based on the actual hours worked in #2 above and the standard 40.00 hour 
     work week.  Overtime pay or compensatory time banked is figured on actual hours worked in excess of a 
     40-hour work week.  Note: Workweek is from Sunday 12:01 a.m. to Saturday 12:00 midnight.</t>
  </si>
  <si>
    <t>Instructions for Completing REVISED Staff Time and Leave Reporting</t>
  </si>
  <si>
    <r>
      <t xml:space="preserve">1.  If the online UCD Time Reporting System (TRS) is not yet established, please use a copy of the
     "processed" time record when submitting </t>
    </r>
    <r>
      <rPr>
        <i/>
        <sz val="10"/>
        <rFont val="Arial"/>
        <family val="2"/>
      </rPr>
      <t>revisions</t>
    </r>
    <r>
      <rPr>
        <sz val="10"/>
        <rFont val="Arial"/>
        <family val="2"/>
      </rPr>
      <t xml:space="preserve"> to the BOC-K.  Enter the corrected/revised hours
     worked (preferably in red or blue ink for ease of reading), re-calculate your math (across and down), and
     mark "REVISION" at top of the Time Record.  The employee and advisor/supervisor should re-sign and
     date to verify that the change of hours is correct.</t>
    </r>
  </si>
  <si>
    <r>
      <t xml:space="preserve">2.  </t>
    </r>
    <r>
      <rPr>
        <b/>
        <sz val="10"/>
        <rFont val="Arial"/>
        <family val="2"/>
      </rPr>
      <t>Revised time records are due immediately at the close of the pay period end date</t>
    </r>
    <r>
      <rPr>
        <sz val="10"/>
        <rFont val="Arial"/>
        <family val="2"/>
      </rPr>
      <t>.   Please do
     not hold Revised Time Records.  Revised Time Records should be calculated and processed prior to 
     the next biweekly or monthly regular payroll.</t>
    </r>
  </si>
  <si>
    <t>3.  The Payroll Team at the Business Operations Center for Cooperative Extension will enter the Revised
     Time Record into the payroll system.  If additional pay is due, it will be processed for the next available
     pay date.</t>
  </si>
  <si>
    <t>Rev.12/23/15</t>
  </si>
  <si>
    <r>
      <rPr>
        <b/>
        <sz val="10"/>
        <rFont val="Arial"/>
        <family val="2"/>
      </rPr>
      <t>NOTE:</t>
    </r>
    <r>
      <rPr>
        <sz val="10"/>
        <rFont val="Arial"/>
        <family val="2"/>
      </rPr>
      <t xml:space="preserve">  Exempt Employees - report leave taken in full day (8 hours) increments.  Records may be kept to the 
             quarter hour for the purpose of allocating a percent of salary to various fund sources.</t>
    </r>
  </si>
  <si>
    <t>Instructions for completing Time Reporting for Biweekly/Non-Exempt, and Monthly Employees</t>
  </si>
  <si>
    <r>
      <t xml:space="preserve">1.  If the online UCD Time Reporting System (TRS) is not yet established, please use a copy of the
     "processed" Excel time record when submitting </t>
    </r>
    <r>
      <rPr>
        <i/>
        <sz val="10"/>
        <rFont val="Arial"/>
        <family val="2"/>
      </rPr>
      <t>revisions</t>
    </r>
    <r>
      <rPr>
        <sz val="10"/>
        <rFont val="Arial"/>
        <family val="2"/>
      </rPr>
      <t xml:space="preserve"> to the BOC-K.  Enter the corrected/revised 
     hours worked (preferably in red or blue ink for ease of reading), re-calculate your math (across and down), 
     and mark "REVISION" at top of the Time Record.  The employee and advisor/supervisor should re-sign
     and date to verify that the change of hours is correct.</t>
    </r>
  </si>
  <si>
    <t>CMTY EDUC SPEC 1         CMTY EDUC SPEC 2</t>
  </si>
  <si>
    <t>12:01am Monday - 12:00pm Sunday</t>
  </si>
  <si>
    <t>CMTY EDUC SPEC 3</t>
  </si>
  <si>
    <t>R 12/2015</t>
  </si>
  <si>
    <t>Eligible for paid holiday hours if on pay status at least 50% hours in the month or quadri-weekly cycle, excluding holiday hours.</t>
  </si>
  <si>
    <t>Eligible to accrue if on pay status for 50% of working hours in that month or quadri-weekly cycle.</t>
  </si>
  <si>
    <t>Eligible to accrue pay status for 50% of working hours in that month or quadri-weekly cycle.</t>
  </si>
  <si>
    <t>Eligible to accrue on pay status for 50% of working hours in that month or quadri-weekly cycle.</t>
  </si>
  <si>
    <t xml:space="preserve">Eligible to accrue if appointed 50% time or more for 6 months or more </t>
  </si>
  <si>
    <t>Eligible for paid holiday hours if on pay status at least 50% time (excluding holiday) in the month or quadri-weekly cycle.</t>
  </si>
  <si>
    <t>Eilgible for paid holiday hours if on pay status last work day before &amp; first work day after holiday and on pay status at least 50% time (excluding holiday) in the month or quadri-weekly cycle</t>
  </si>
  <si>
    <t>Sr. Clerk/Secretary,                             __ Assistant I, II, III                 Survey Worker</t>
  </si>
  <si>
    <t>Staff Research Associate I,                Staff Research Associate II (based on job description)</t>
  </si>
  <si>
    <t>Staff Research Associate II (based on job description),             Staff Research Associate III, IV</t>
  </si>
  <si>
    <t>Lab Helper, Farm Laborer,           Farm Worker, Ag Technician</t>
  </si>
  <si>
    <t>Lab Assistant I, II, III,                  Computer Resource Specialist</t>
  </si>
  <si>
    <t>Business Operations Center for Cooperative Extension Staff Biweekly and Monthly Time &amp; Leave Reporting Information by Bargaining Unit</t>
  </si>
  <si>
    <t>Clerical Unit CX</t>
  </si>
  <si>
    <t>Service Unit           SX</t>
  </si>
  <si>
    <t>Technical Unit                 TX</t>
  </si>
  <si>
    <t>OT
Worked</t>
  </si>
  <si>
    <t>OT</t>
  </si>
  <si>
    <t>CTA</t>
  </si>
  <si>
    <t>PRESIDENTS' DAY</t>
  </si>
  <si>
    <t>CEASAR CHAVEZ DAY</t>
  </si>
  <si>
    <t>MEMORIAL DAY</t>
  </si>
  <si>
    <t>INDEPENDENCE DAY</t>
  </si>
  <si>
    <t>LABOR DAY</t>
  </si>
  <si>
    <t>THANKSGIVING</t>
  </si>
  <si>
    <t>THANKSGIVING HOLIDAY</t>
  </si>
  <si>
    <t>NEW YEAR'S DAY HOLIDAY</t>
  </si>
  <si>
    <t>Presidents' Day</t>
  </si>
  <si>
    <t>WINTER HOLIDAY</t>
  </si>
  <si>
    <t>Winter Holiday</t>
  </si>
  <si>
    <t>UC WINTER CLOSURE</t>
  </si>
  <si>
    <r>
      <t xml:space="preserve">Leave Code </t>
    </r>
    <r>
      <rPr>
        <b/>
        <sz val="10"/>
        <rFont val="Arial"/>
        <family val="2"/>
      </rPr>
      <t>A</t>
    </r>
    <r>
      <rPr>
        <sz val="10"/>
        <rFont val="Arial"/>
        <family val="2"/>
      </rPr>
      <t>:   VAC</t>
    </r>
  </si>
  <si>
    <r>
      <t xml:space="preserve">Leave Code </t>
    </r>
    <r>
      <rPr>
        <b/>
        <sz val="10"/>
        <rFont val="Arial"/>
        <family val="2"/>
      </rPr>
      <t>B</t>
    </r>
    <r>
      <rPr>
        <sz val="10"/>
        <rFont val="Arial"/>
        <family val="2"/>
      </rPr>
      <t>:   VAC</t>
    </r>
  </si>
  <si>
    <r>
      <t xml:space="preserve">Leave Code </t>
    </r>
    <r>
      <rPr>
        <b/>
        <sz val="10"/>
        <rFont val="Arial"/>
        <family val="2"/>
      </rPr>
      <t>C</t>
    </r>
    <r>
      <rPr>
        <sz val="10"/>
        <rFont val="Arial"/>
        <family val="2"/>
      </rPr>
      <t>:   VAC</t>
    </r>
  </si>
  <si>
    <r>
      <t xml:space="preserve">Leave Code </t>
    </r>
    <r>
      <rPr>
        <b/>
        <sz val="10"/>
        <rFont val="Arial"/>
        <family val="2"/>
      </rPr>
      <t>D</t>
    </r>
    <r>
      <rPr>
        <sz val="10"/>
        <rFont val="Arial"/>
        <family val="2"/>
      </rPr>
      <t>:   VAC</t>
    </r>
  </si>
  <si>
    <t>JANUARY 2018  - 184 HOURS</t>
  </si>
  <si>
    <t>FEBRUARY 2018 - 160 HOURS</t>
  </si>
  <si>
    <t>MARCH 2018 - 176 HOURS</t>
  </si>
  <si>
    <t>APRIL 2018 - 168 HOURS</t>
  </si>
  <si>
    <t>MAY 2018 - 184 HOURS</t>
  </si>
  <si>
    <t>JUNE 2018 - 168 HOURS</t>
  </si>
  <si>
    <t>JULY 2018 - 176 HOURS</t>
  </si>
  <si>
    <t>AUGUST 2018 - 184 HOURS</t>
  </si>
  <si>
    <t>SEPTEMBER 2018 - 160 HOURS</t>
  </si>
  <si>
    <t>OCTOBER 2018 - 184 HOURS</t>
  </si>
  <si>
    <t>NOVEMBER 2018 - 176 HOURS</t>
  </si>
  <si>
    <t>DECEMBER 2018 - 168 HOURS</t>
  </si>
  <si>
    <t>HOL
earned</t>
  </si>
  <si>
    <t>HOL
rounded</t>
  </si>
  <si>
    <t>VETERANS' DAY HOLIDAY</t>
  </si>
  <si>
    <t>Monday, January 1, 2018</t>
  </si>
  <si>
    <t>Monday, January 15, 2018</t>
  </si>
  <si>
    <t>Monday, February 19, 2018</t>
  </si>
  <si>
    <t>Friday, March 30, 2018</t>
  </si>
  <si>
    <t>Wednesday, July 4, 2018</t>
  </si>
  <si>
    <t>Monday, September 3, 2018</t>
  </si>
  <si>
    <t>Veterans' Day Holiday</t>
  </si>
  <si>
    <t>Thursday, November 22, 2018</t>
  </si>
  <si>
    <t>Friday, November 23, 2018</t>
  </si>
  <si>
    <t>Monday, December 24, 2018</t>
  </si>
  <si>
    <t>Tuesday, December 25, 2018</t>
  </si>
  <si>
    <t>01/14/18 - 01/27/18</t>
  </si>
  <si>
    <t>01/28/18 - 02/10/18</t>
  </si>
  <si>
    <t>02/11/18 - 02/24/18</t>
  </si>
  <si>
    <t>02/25/18 - 03/10/18</t>
  </si>
  <si>
    <t>03/11/18 - 03/24/18</t>
  </si>
  <si>
    <t>03/25/18 - 04/07/18</t>
  </si>
  <si>
    <t>04/08/18 - 04/21/18</t>
  </si>
  <si>
    <t>04/22/18 - 05/05/18</t>
  </si>
  <si>
    <t>05/06/18 - 05/19/18</t>
  </si>
  <si>
    <t>05/20/18 - 06/02/18</t>
  </si>
  <si>
    <t>06/03/18 - 06/16/18</t>
  </si>
  <si>
    <t>06/17/18 - 06/30/18</t>
  </si>
  <si>
    <t>08/12/18 - 08/25/18</t>
  </si>
  <si>
    <t>07/01/18 - 07/14/18</t>
  </si>
  <si>
    <t>07/15/18 - 07/28/18</t>
  </si>
  <si>
    <t>07/29/18 - 08/11/18</t>
  </si>
  <si>
    <t>08/26/18 - 09/08/18</t>
  </si>
  <si>
    <t>09/09/18 - 09/22/18</t>
  </si>
  <si>
    <t>12/31/17 - 01/13/18</t>
  </si>
  <si>
    <t>January 2018</t>
  </si>
  <si>
    <t>February 2018</t>
  </si>
  <si>
    <t>March 2018</t>
  </si>
  <si>
    <t>April 2018</t>
  </si>
  <si>
    <t>May 2018</t>
  </si>
  <si>
    <t>June 2018</t>
  </si>
  <si>
    <t>July 2018</t>
  </si>
  <si>
    <t>August 2018</t>
  </si>
  <si>
    <t>September 2018</t>
  </si>
  <si>
    <t>October 2018</t>
  </si>
  <si>
    <t>November 2018</t>
  </si>
  <si>
    <t>December 2018</t>
  </si>
  <si>
    <t>09/23/18 - 10/06/18</t>
  </si>
  <si>
    <t>10/07/18 - 10/20/18</t>
  </si>
  <si>
    <t>10/21/18 - 11/03/18</t>
  </si>
  <si>
    <t>11/04/18 - 11/17/18</t>
  </si>
  <si>
    <t>11/18/18 - 12/01/18</t>
  </si>
  <si>
    <t>12/02/18 - 12/15/18</t>
  </si>
  <si>
    <t>12/16/18 - 12/29/18</t>
  </si>
  <si>
    <t>12/30/18 - 01/12/19</t>
  </si>
  <si>
    <t>Monday, May 28, 2018</t>
  </si>
  <si>
    <t>Monday, November 12, 2018</t>
  </si>
  <si>
    <t>Monday, December 31, 2018</t>
  </si>
  <si>
    <t>Calendar Year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</si>
</sst>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0000_);_(* \(#,##0.000000\);_(* &quot;-&quot;??_);_(@_)"/>
    <numFmt numFmtId="165" formatCode="[$-F800]dddd\,\ mmmm\ dd\,\ yyyy"/>
    <numFmt numFmtId="166" formatCode="mm/dd/yy;@"/>
  </numFmts>
  <fonts count="110">
    <font>
      <sz val="10"/>
      <name val="Arial"/>
    </font>
    <font>
      <sz val="10"/>
      <name val="Arial"/>
      <family val="2"/>
    </font>
    <font>
      <b/>
      <sz val="20"/>
      <color indexed="62"/>
      <name val="BernhardMod BT"/>
    </font>
    <font>
      <b/>
      <sz val="18"/>
      <color indexed="56"/>
      <name val="EngraversGothic BT"/>
    </font>
    <font>
      <b/>
      <sz val="14"/>
      <color indexed="56"/>
      <name val="Arial"/>
      <family val="2"/>
    </font>
    <font>
      <sz val="11"/>
      <color indexed="56"/>
      <name val="Arial"/>
      <family val="2"/>
    </font>
    <font>
      <sz val="12"/>
      <color indexed="56"/>
      <name val="Arial"/>
      <family val="2"/>
    </font>
    <font>
      <b/>
      <sz val="12"/>
      <name val="Calisto MT"/>
      <family val="1"/>
    </font>
    <font>
      <sz val="12"/>
      <name val="Arial"/>
      <family val="2"/>
    </font>
    <font>
      <i/>
      <sz val="12"/>
      <name val="Arial"/>
      <family val="2"/>
    </font>
    <font>
      <b/>
      <sz val="12"/>
      <color indexed="56"/>
      <name val="Arial"/>
      <family val="2"/>
    </font>
    <font>
      <sz val="10"/>
      <name val="Arial"/>
      <family val="2"/>
    </font>
    <font>
      <sz val="8"/>
      <name val="Arial"/>
      <family val="2"/>
    </font>
    <font>
      <b/>
      <sz val="12"/>
      <name val="Arial"/>
      <family val="2"/>
    </font>
    <font>
      <sz val="12"/>
      <name val="Lucida Handwriting"/>
      <family val="4"/>
    </font>
    <font>
      <sz val="12"/>
      <name val="Calisto MT"/>
      <family val="1"/>
    </font>
    <font>
      <b/>
      <sz val="10"/>
      <color indexed="56"/>
      <name val="Arial"/>
      <family val="2"/>
    </font>
    <font>
      <i/>
      <sz val="10"/>
      <name val="Arial"/>
      <family val="2"/>
    </font>
    <font>
      <b/>
      <i/>
      <sz val="10"/>
      <name val="Arial"/>
      <family val="2"/>
    </font>
    <font>
      <b/>
      <i/>
      <sz val="8"/>
      <name val="Arial"/>
      <family val="2"/>
    </font>
    <font>
      <i/>
      <sz val="8"/>
      <name val="Arial"/>
      <family val="2"/>
    </font>
    <font>
      <sz val="12"/>
      <name val="Bookman Old Style"/>
      <family val="1"/>
    </font>
    <font>
      <i/>
      <sz val="12"/>
      <name val="Bookman Old Style"/>
      <family val="1"/>
    </font>
    <font>
      <b/>
      <sz val="14"/>
      <color indexed="12"/>
      <name val="Arial"/>
      <family val="2"/>
    </font>
    <font>
      <sz val="14"/>
      <name val="Arial"/>
      <family val="2"/>
    </font>
    <font>
      <sz val="8"/>
      <name val="Arial"/>
      <family val="2"/>
    </font>
    <font>
      <b/>
      <sz val="9"/>
      <color indexed="12"/>
      <name val="Arial"/>
      <family val="2"/>
    </font>
    <font>
      <sz val="11"/>
      <name val="Arial"/>
      <family val="2"/>
    </font>
    <font>
      <i/>
      <sz val="11"/>
      <name val="Arial"/>
      <family val="2"/>
    </font>
    <font>
      <i/>
      <sz val="12"/>
      <color indexed="56"/>
      <name val="Arial"/>
      <family val="2"/>
    </font>
    <font>
      <i/>
      <sz val="7"/>
      <name val="Arial"/>
      <family val="2"/>
    </font>
    <font>
      <b/>
      <sz val="10"/>
      <name val="Arial"/>
      <family val="2"/>
    </font>
    <font>
      <b/>
      <sz val="8"/>
      <name val="Arial"/>
      <family val="2"/>
    </font>
    <font>
      <sz val="12"/>
      <name val="Tahoma"/>
      <family val="2"/>
    </font>
    <font>
      <b/>
      <sz val="12"/>
      <name val="Tahoma"/>
      <family val="2"/>
    </font>
    <font>
      <b/>
      <sz val="16"/>
      <name val="Arial"/>
      <family val="2"/>
    </font>
    <font>
      <sz val="10"/>
      <name val="Tahoma"/>
      <family val="2"/>
    </font>
    <font>
      <sz val="10"/>
      <color indexed="12"/>
      <name val="Tahoma"/>
      <family val="2"/>
    </font>
    <font>
      <sz val="10"/>
      <color indexed="12"/>
      <name val="Arial"/>
      <family val="2"/>
    </font>
    <font>
      <b/>
      <sz val="8"/>
      <color indexed="81"/>
      <name val="Tahoma"/>
      <family val="2"/>
    </font>
    <font>
      <b/>
      <sz val="12"/>
      <name val="Bookman Old Style"/>
      <family val="1"/>
    </font>
    <font>
      <i/>
      <sz val="10"/>
      <color indexed="18"/>
      <name val="Arial"/>
      <family val="2"/>
    </font>
    <font>
      <b/>
      <sz val="14"/>
      <color indexed="18"/>
      <name val="Arial"/>
      <family val="2"/>
    </font>
    <font>
      <sz val="12"/>
      <color indexed="18"/>
      <name val="Arial"/>
      <family val="2"/>
    </font>
    <font>
      <b/>
      <sz val="12"/>
      <color indexed="9"/>
      <name val="Arial"/>
      <family val="2"/>
    </font>
    <font>
      <b/>
      <sz val="10"/>
      <color indexed="9"/>
      <name val="Arial"/>
      <family val="2"/>
    </font>
    <font>
      <sz val="10"/>
      <color indexed="9"/>
      <name val="Arial"/>
      <family val="2"/>
    </font>
    <font>
      <sz val="12"/>
      <color indexed="9"/>
      <name val="Arial"/>
      <family val="2"/>
    </font>
    <font>
      <i/>
      <sz val="10"/>
      <color indexed="9"/>
      <name val="Arial"/>
      <family val="2"/>
    </font>
    <font>
      <sz val="10"/>
      <color indexed="10"/>
      <name val="Arial"/>
      <family val="2"/>
    </font>
    <font>
      <b/>
      <sz val="11"/>
      <name val="Arial"/>
      <family val="2"/>
    </font>
    <font>
      <i/>
      <sz val="12"/>
      <color indexed="8"/>
      <name val="Arial"/>
      <family val="2"/>
    </font>
    <font>
      <sz val="10"/>
      <color indexed="8"/>
      <name val="Arial"/>
      <family val="2"/>
    </font>
    <font>
      <i/>
      <sz val="10"/>
      <color indexed="10"/>
      <name val="Arial"/>
      <family val="2"/>
    </font>
    <font>
      <b/>
      <sz val="14"/>
      <name val="Arial"/>
      <family val="2"/>
    </font>
    <font>
      <sz val="10"/>
      <color theme="1"/>
      <name val="Arial"/>
      <family val="2"/>
    </font>
    <font>
      <sz val="26"/>
      <name val="Calisto MT"/>
      <family val="1"/>
    </font>
    <font>
      <sz val="12"/>
      <color indexed="56"/>
      <name val="EngraversGothic BT"/>
    </font>
    <font>
      <b/>
      <sz val="9"/>
      <color indexed="81"/>
      <name val="Tahoma"/>
      <family val="2"/>
    </font>
    <font>
      <b/>
      <sz val="10"/>
      <color indexed="56"/>
      <name val="Arial Narrow"/>
      <family val="2"/>
    </font>
    <font>
      <b/>
      <sz val="10"/>
      <color theme="4" tint="-0.499984740745262"/>
      <name val="Arial"/>
      <family val="2"/>
    </font>
    <font>
      <sz val="12"/>
      <color rgb="FFFF0000"/>
      <name val="Bookman Old Style"/>
      <family val="1"/>
    </font>
    <font>
      <b/>
      <sz val="14"/>
      <color indexed="56"/>
      <name val="EngraversGothic BT"/>
    </font>
    <font>
      <sz val="10"/>
      <color theme="0"/>
      <name val="Arial"/>
      <family val="2"/>
    </font>
    <font>
      <sz val="10"/>
      <name val="Arial"/>
    </font>
    <font>
      <b/>
      <sz val="20"/>
      <color indexed="62"/>
      <name val="BernhardMod BT"/>
    </font>
    <font>
      <b/>
      <sz val="14"/>
      <name val="Arial"/>
      <family val="2"/>
    </font>
    <font>
      <b/>
      <sz val="18"/>
      <color indexed="56"/>
      <name val="EngraversGothic BT"/>
    </font>
    <font>
      <b/>
      <sz val="14"/>
      <color indexed="56"/>
      <name val="Arial"/>
      <family val="2"/>
    </font>
    <font>
      <sz val="26"/>
      <name val="Calisto MT"/>
      <family val="1"/>
    </font>
    <font>
      <sz val="12"/>
      <color indexed="56"/>
      <name val="EngraversGothic BT"/>
    </font>
    <font>
      <b/>
      <sz val="14"/>
      <color indexed="56"/>
      <name val="EngraversGothic BT"/>
    </font>
    <font>
      <b/>
      <sz val="10"/>
      <color indexed="56"/>
      <name val="Arial"/>
      <family val="2"/>
    </font>
    <font>
      <i/>
      <sz val="10"/>
      <color indexed="18"/>
      <name val="Arial"/>
      <family val="2"/>
    </font>
    <font>
      <sz val="12"/>
      <name val="Arial"/>
      <family val="2"/>
    </font>
    <font>
      <i/>
      <sz val="12"/>
      <color indexed="56"/>
      <name val="Arial"/>
      <family val="2"/>
    </font>
    <font>
      <sz val="11"/>
      <color indexed="56"/>
      <name val="Arial"/>
      <family val="2"/>
    </font>
    <font>
      <b/>
      <sz val="12"/>
      <name val="Arial"/>
      <family val="2"/>
    </font>
    <font>
      <sz val="10"/>
      <name val="Arial"/>
      <family val="2"/>
    </font>
    <font>
      <b/>
      <sz val="14"/>
      <color indexed="18"/>
      <name val="Arial"/>
      <family val="2"/>
    </font>
    <font>
      <b/>
      <sz val="12"/>
      <color indexed="56"/>
      <name val="Arial"/>
      <family val="2"/>
    </font>
    <font>
      <sz val="12"/>
      <color indexed="18"/>
      <name val="Arial"/>
      <family val="2"/>
    </font>
    <font>
      <i/>
      <sz val="11"/>
      <name val="Arial"/>
      <family val="2"/>
    </font>
    <font>
      <sz val="11"/>
      <name val="Arial"/>
      <family val="2"/>
    </font>
    <font>
      <b/>
      <sz val="10"/>
      <name val="Arial"/>
      <family val="2"/>
    </font>
    <font>
      <b/>
      <sz val="10"/>
      <color indexed="56"/>
      <name val="Arial Narrow"/>
      <family val="2"/>
    </font>
    <font>
      <b/>
      <sz val="10"/>
      <color theme="4" tint="-0.499984740745262"/>
      <name val="Arial"/>
      <family val="2"/>
    </font>
    <font>
      <b/>
      <sz val="8"/>
      <name val="Arial"/>
      <family val="2"/>
    </font>
    <font>
      <sz val="8"/>
      <name val="Arial"/>
      <family val="2"/>
    </font>
    <font>
      <sz val="12"/>
      <color indexed="56"/>
      <name val="Arial"/>
      <family val="2"/>
    </font>
    <font>
      <i/>
      <sz val="12"/>
      <color indexed="8"/>
      <name val="Arial"/>
      <family val="2"/>
    </font>
    <font>
      <i/>
      <sz val="12"/>
      <name val="Arial"/>
      <family val="2"/>
    </font>
    <font>
      <b/>
      <sz val="12"/>
      <color indexed="9"/>
      <name val="Arial"/>
      <family val="2"/>
    </font>
    <font>
      <sz val="12"/>
      <name val="Lucida Handwriting"/>
      <family val="4"/>
    </font>
    <font>
      <sz val="12"/>
      <name val="Calisto MT"/>
      <family val="1"/>
    </font>
    <font>
      <b/>
      <sz val="10"/>
      <color indexed="9"/>
      <name val="Arial"/>
      <family val="2"/>
    </font>
    <font>
      <i/>
      <sz val="10"/>
      <name val="Arial"/>
      <family val="2"/>
    </font>
    <font>
      <sz val="12"/>
      <name val="Bookman Old Style"/>
      <family val="1"/>
    </font>
    <font>
      <b/>
      <sz val="12"/>
      <name val="Calisto MT"/>
      <family val="1"/>
    </font>
    <font>
      <sz val="10"/>
      <color indexed="9"/>
      <name val="Arial"/>
      <family val="2"/>
    </font>
    <font>
      <sz val="12"/>
      <color indexed="9"/>
      <name val="Arial"/>
      <family val="2"/>
    </font>
    <font>
      <b/>
      <i/>
      <sz val="10"/>
      <name val="Arial"/>
      <family val="2"/>
    </font>
    <font>
      <i/>
      <sz val="10"/>
      <color indexed="9"/>
      <name val="Arial"/>
      <family val="2"/>
    </font>
    <font>
      <b/>
      <i/>
      <sz val="8"/>
      <name val="Arial"/>
      <family val="2"/>
    </font>
    <font>
      <i/>
      <sz val="7"/>
      <name val="Arial"/>
      <family val="2"/>
    </font>
    <font>
      <i/>
      <sz val="8"/>
      <name val="Arial"/>
      <family val="2"/>
    </font>
    <font>
      <sz val="12"/>
      <color rgb="FFFF0000"/>
      <name val="Bookman Old Style"/>
      <family val="1"/>
    </font>
    <font>
      <sz val="10"/>
      <color indexed="10"/>
      <name val="Arial"/>
      <family val="2"/>
    </font>
    <font>
      <sz val="10"/>
      <color theme="0"/>
      <name val="Arial"/>
      <family val="2"/>
    </font>
    <font>
      <b/>
      <sz val="11"/>
      <name val="Arial"/>
      <family val="2"/>
    </font>
  </fonts>
  <fills count="20">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12"/>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99"/>
        <bgColor indexed="64"/>
      </patternFill>
    </fill>
    <fill>
      <patternFill patternType="solid">
        <fgColor rgb="FF99CCFF"/>
        <bgColor indexed="64"/>
      </patternFill>
    </fill>
    <fill>
      <patternFill patternType="solid">
        <fgColor theme="0" tint="-0.14999847407452621"/>
        <bgColor indexed="64"/>
      </patternFill>
    </fill>
  </fills>
  <borders count="176">
    <border>
      <left/>
      <right/>
      <top/>
      <bottom/>
      <diagonal/>
    </border>
    <border>
      <left style="double">
        <color indexed="12"/>
      </left>
      <right style="dotted">
        <color indexed="56"/>
      </right>
      <top/>
      <bottom style="dotted">
        <color indexed="56"/>
      </bottom>
      <diagonal/>
    </border>
    <border>
      <left style="double">
        <color indexed="12"/>
      </left>
      <right style="dotted">
        <color indexed="56"/>
      </right>
      <top style="dotted">
        <color indexed="56"/>
      </top>
      <bottom style="dotted">
        <color indexed="56"/>
      </bottom>
      <diagonal/>
    </border>
    <border>
      <left style="double">
        <color indexed="12"/>
      </left>
      <right style="dotted">
        <color indexed="56"/>
      </right>
      <top style="dotted">
        <color indexed="56"/>
      </top>
      <bottom/>
      <diagonal/>
    </border>
    <border>
      <left style="double">
        <color indexed="27"/>
      </left>
      <right/>
      <top/>
      <bottom style="double">
        <color indexed="27"/>
      </bottom>
      <diagonal/>
    </border>
    <border>
      <left/>
      <right/>
      <top/>
      <bottom style="double">
        <color indexed="27"/>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56"/>
      </left>
      <right/>
      <top/>
      <bottom style="dotted">
        <color indexed="56"/>
      </bottom>
      <diagonal/>
    </border>
    <border>
      <left style="thick">
        <color indexed="10"/>
      </left>
      <right style="thick">
        <color indexed="10"/>
      </right>
      <top style="thin">
        <color indexed="64"/>
      </top>
      <bottom style="thin">
        <color indexed="64"/>
      </bottom>
      <diagonal/>
    </border>
    <border>
      <left style="thick">
        <color indexed="10"/>
      </left>
      <right style="thick">
        <color indexed="10"/>
      </right>
      <top style="thin">
        <color indexed="64"/>
      </top>
      <bottom style="thick">
        <color indexed="10"/>
      </bottom>
      <diagonal/>
    </border>
    <border>
      <left style="double">
        <color indexed="12"/>
      </left>
      <right/>
      <top/>
      <bottom/>
      <diagonal/>
    </border>
    <border>
      <left style="double">
        <color indexed="12"/>
      </left>
      <right/>
      <top style="thin">
        <color indexed="64"/>
      </top>
      <bottom/>
      <diagonal/>
    </border>
    <border>
      <left style="thick">
        <color indexed="10"/>
      </left>
      <right style="thick">
        <color indexed="10"/>
      </right>
      <top style="thick">
        <color indexed="10"/>
      </top>
      <bottom style="thin">
        <color indexed="64"/>
      </bottom>
      <diagonal/>
    </border>
    <border>
      <left/>
      <right style="thick">
        <color indexed="10"/>
      </right>
      <top style="thick">
        <color indexed="10"/>
      </top>
      <bottom style="thin">
        <color indexed="64"/>
      </bottom>
      <diagonal/>
    </border>
    <border>
      <left/>
      <right/>
      <top/>
      <bottom style="double">
        <color indexed="12"/>
      </bottom>
      <diagonal/>
    </border>
    <border>
      <left style="double">
        <color indexed="12"/>
      </left>
      <right/>
      <top/>
      <bottom style="double">
        <color indexed="12"/>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55"/>
      </bottom>
      <diagonal/>
    </border>
    <border>
      <left/>
      <right/>
      <top style="thin">
        <color indexed="22"/>
      </top>
      <bottom/>
      <diagonal/>
    </border>
    <border>
      <left/>
      <right/>
      <top style="medium">
        <color indexed="41"/>
      </top>
      <bottom style="thin">
        <color indexed="22"/>
      </bottom>
      <diagonal/>
    </border>
    <border>
      <left/>
      <right/>
      <top/>
      <bottom style="medium">
        <color indexed="41"/>
      </bottom>
      <diagonal/>
    </border>
    <border>
      <left/>
      <right/>
      <top style="medium">
        <color indexed="41"/>
      </top>
      <bottom/>
      <diagonal/>
    </border>
    <border>
      <left/>
      <right/>
      <top/>
      <bottom style="thin">
        <color indexed="22"/>
      </bottom>
      <diagonal/>
    </border>
    <border>
      <left/>
      <right style="thin">
        <color indexed="64"/>
      </right>
      <top/>
      <bottom/>
      <diagonal/>
    </border>
    <border>
      <left style="thin">
        <color indexed="64"/>
      </left>
      <right style="thin">
        <color indexed="64"/>
      </right>
      <top/>
      <bottom style="dashDot">
        <color indexed="64"/>
      </bottom>
      <diagonal/>
    </border>
    <border>
      <left style="double">
        <color indexed="12"/>
      </left>
      <right/>
      <top style="thin">
        <color indexed="64"/>
      </top>
      <bottom style="thick">
        <color indexed="10"/>
      </bottom>
      <diagonal/>
    </border>
    <border>
      <left style="thin">
        <color indexed="64"/>
      </left>
      <right style="thin">
        <color indexed="64"/>
      </right>
      <top/>
      <bottom style="thick">
        <color indexed="10"/>
      </bottom>
      <diagonal/>
    </border>
    <border>
      <left/>
      <right style="thin">
        <color indexed="64"/>
      </right>
      <top/>
      <bottom style="thick">
        <color indexed="10"/>
      </bottom>
      <diagonal/>
    </border>
    <border>
      <left style="double">
        <color indexed="12"/>
      </left>
      <right/>
      <top/>
      <bottom style="thick">
        <color indexed="10"/>
      </bottom>
      <diagonal/>
    </border>
    <border>
      <left style="double">
        <color indexed="64"/>
      </left>
      <right style="double">
        <color indexed="64"/>
      </right>
      <top style="thick">
        <color indexed="10"/>
      </top>
      <bottom style="double">
        <color indexed="64"/>
      </bottom>
      <diagonal/>
    </border>
    <border>
      <left style="double">
        <color indexed="12"/>
      </left>
      <right/>
      <top/>
      <bottom style="thin">
        <color indexed="64"/>
      </bottom>
      <diagonal/>
    </border>
    <border>
      <left/>
      <right/>
      <top style="dashDot">
        <color indexed="64"/>
      </top>
      <bottom/>
      <diagonal/>
    </border>
    <border>
      <left style="double">
        <color indexed="12"/>
      </left>
      <right/>
      <top style="thin">
        <color indexed="64"/>
      </top>
      <bottom style="thin">
        <color indexed="64"/>
      </bottom>
      <diagonal/>
    </border>
    <border>
      <left style="double">
        <color indexed="12"/>
      </left>
      <right style="thin">
        <color indexed="64"/>
      </right>
      <top style="thin">
        <color indexed="64"/>
      </top>
      <bottom style="thin">
        <color indexed="64"/>
      </bottom>
      <diagonal/>
    </border>
    <border>
      <left style="double">
        <color indexed="12"/>
      </left>
      <right/>
      <top style="thick">
        <color indexed="10"/>
      </top>
      <bottom style="thin">
        <color indexed="64"/>
      </bottom>
      <diagonal/>
    </border>
    <border>
      <left/>
      <right/>
      <top style="double">
        <color indexed="12"/>
      </top>
      <bottom/>
      <diagonal/>
    </border>
    <border>
      <left style="double">
        <color indexed="12"/>
      </left>
      <right style="thin">
        <color indexed="64"/>
      </right>
      <top/>
      <bottom style="thin">
        <color indexed="64"/>
      </bottom>
      <diagonal/>
    </border>
    <border>
      <left/>
      <right style="thick">
        <color indexed="10"/>
      </right>
      <top style="thin">
        <color indexed="64"/>
      </top>
      <bottom style="thin">
        <color indexed="64"/>
      </bottom>
      <diagonal/>
    </border>
    <border>
      <left/>
      <right/>
      <top style="double">
        <color indexed="64"/>
      </top>
      <bottom style="thin">
        <color indexed="64"/>
      </bottom>
      <diagonal/>
    </border>
    <border>
      <left/>
      <right/>
      <top/>
      <bottom style="thick">
        <color indexed="10"/>
      </bottom>
      <diagonal/>
    </border>
    <border>
      <left style="thin">
        <color indexed="64"/>
      </left>
      <right style="thin">
        <color indexed="64"/>
      </right>
      <top style="thin">
        <color indexed="64"/>
      </top>
      <bottom style="thick">
        <color rgb="FFFF0000"/>
      </bottom>
      <diagonal/>
    </border>
    <border>
      <left/>
      <right style="thin">
        <color indexed="64"/>
      </right>
      <top style="thin">
        <color indexed="64"/>
      </top>
      <bottom style="thick">
        <color rgb="FFFF0000"/>
      </bottom>
      <diagonal/>
    </border>
    <border>
      <left/>
      <right/>
      <top style="thin">
        <color indexed="64"/>
      </top>
      <bottom style="thick">
        <color rgb="FFFF0000"/>
      </bottom>
      <diagonal/>
    </border>
    <border>
      <left style="thin">
        <color indexed="64"/>
      </left>
      <right/>
      <top style="double">
        <color indexed="64"/>
      </top>
      <bottom style="thin">
        <color indexed="64"/>
      </bottom>
      <diagonal/>
    </border>
    <border>
      <left style="thin">
        <color theme="1"/>
      </left>
      <right/>
      <top style="thin">
        <color theme="1"/>
      </top>
      <bottom style="thick">
        <color rgb="FFFF0000"/>
      </bottom>
      <diagonal/>
    </border>
    <border>
      <left/>
      <right style="double">
        <color rgb="FF0000FF"/>
      </right>
      <top/>
      <bottom/>
      <diagonal/>
    </border>
    <border>
      <left/>
      <right style="double">
        <color rgb="FF0000FF"/>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theme="1"/>
      </top>
      <bottom style="thick">
        <color rgb="FFFF0000"/>
      </bottom>
      <diagonal/>
    </border>
    <border>
      <left style="thin">
        <color theme="1"/>
      </left>
      <right/>
      <top style="double">
        <color indexed="64"/>
      </top>
      <bottom style="thin">
        <color theme="1"/>
      </bottom>
      <diagonal/>
    </border>
    <border>
      <left/>
      <right/>
      <top style="double">
        <color indexed="64"/>
      </top>
      <bottom style="thin">
        <color theme="1"/>
      </bottom>
      <diagonal/>
    </border>
    <border>
      <left/>
      <right style="thin">
        <color indexed="64"/>
      </right>
      <top style="double">
        <color indexed="64"/>
      </top>
      <bottom style="thin">
        <color theme="1"/>
      </bottom>
      <diagonal/>
    </border>
    <border>
      <left/>
      <right/>
      <top/>
      <bottom style="double">
        <color indexed="12"/>
      </bottom>
      <diagonal/>
    </border>
    <border>
      <left style="thin">
        <color indexed="64"/>
      </left>
      <right style="thin">
        <color indexed="64"/>
      </right>
      <top style="thin">
        <color indexed="64"/>
      </top>
      <bottom style="thick">
        <color indexed="10"/>
      </bottom>
      <diagonal/>
    </border>
    <border>
      <left style="thin">
        <color theme="1"/>
      </left>
      <right/>
      <top style="thick">
        <color rgb="FFFF0000"/>
      </top>
      <bottom style="thin">
        <color auto="1"/>
      </bottom>
      <diagonal/>
    </border>
    <border>
      <left/>
      <right style="double">
        <color rgb="FF0000FF"/>
      </right>
      <top style="thick">
        <color rgb="FFFF0000"/>
      </top>
      <bottom style="thin">
        <color auto="1"/>
      </bottom>
      <diagonal/>
    </border>
    <border>
      <left style="thin">
        <color theme="1"/>
      </left>
      <right/>
      <top style="thin">
        <color indexed="64"/>
      </top>
      <bottom style="thin">
        <color auto="1"/>
      </bottom>
      <diagonal/>
    </border>
    <border>
      <left style="thin">
        <color theme="1"/>
      </left>
      <right/>
      <top style="thin">
        <color indexed="64"/>
      </top>
      <bottom/>
      <diagonal/>
    </border>
    <border>
      <left/>
      <right style="double">
        <color rgb="FF0000FF"/>
      </right>
      <top style="thin">
        <color indexed="64"/>
      </top>
      <bottom/>
      <diagonal/>
    </border>
    <border>
      <left/>
      <right/>
      <top/>
      <bottom style="dashDot">
        <color indexed="64"/>
      </bottom>
      <diagonal/>
    </border>
    <border>
      <left style="thin">
        <color indexed="64"/>
      </left>
      <right/>
      <top style="thick">
        <color rgb="FFFF0000"/>
      </top>
      <bottom/>
      <diagonal/>
    </border>
    <border>
      <left style="thin">
        <color indexed="64"/>
      </left>
      <right style="thin">
        <color indexed="64"/>
      </right>
      <top style="thick">
        <color indexed="10"/>
      </top>
      <bottom style="dashDot">
        <color indexed="64"/>
      </bottom>
      <diagonal/>
    </border>
    <border>
      <left style="thin">
        <color indexed="64"/>
      </left>
      <right style="thin">
        <color theme="1"/>
      </right>
      <top style="thin">
        <color indexed="64"/>
      </top>
      <bottom style="thick">
        <color indexed="10"/>
      </bottom>
      <diagonal/>
    </border>
    <border>
      <left/>
      <right/>
      <top style="thin">
        <color theme="0"/>
      </top>
      <bottom style="thick">
        <color theme="0"/>
      </bottom>
      <diagonal/>
    </border>
    <border>
      <left style="thin">
        <color indexed="64"/>
      </left>
      <right style="thin">
        <color indexed="64"/>
      </right>
      <top style="thick">
        <color indexed="10"/>
      </top>
      <bottom/>
      <diagonal/>
    </border>
    <border>
      <left style="thin">
        <color indexed="64"/>
      </left>
      <right/>
      <top style="double">
        <color indexed="64"/>
      </top>
      <bottom/>
      <diagonal/>
    </border>
    <border>
      <left style="thin">
        <color indexed="64"/>
      </left>
      <right/>
      <top/>
      <bottom style="thick">
        <color rgb="FFFF0000"/>
      </bottom>
      <diagonal/>
    </border>
    <border>
      <left/>
      <right style="double">
        <color rgb="FF0000FF"/>
      </right>
      <top/>
      <bottom style="thick">
        <color rgb="FFFF0000"/>
      </bottom>
      <diagonal/>
    </border>
    <border>
      <left/>
      <right/>
      <top style="thick">
        <color theme="0"/>
      </top>
      <bottom style="double">
        <color indexed="64"/>
      </bottom>
      <diagonal/>
    </border>
    <border>
      <left/>
      <right style="thin">
        <color indexed="64"/>
      </right>
      <top style="double">
        <color indexed="64"/>
      </top>
      <bottom/>
      <diagonal/>
    </border>
    <border>
      <left/>
      <right/>
      <top style="thin">
        <color theme="0"/>
      </top>
      <bottom/>
      <diagonal/>
    </border>
    <border>
      <left style="thin">
        <color theme="1"/>
      </left>
      <right/>
      <top style="thin">
        <color indexed="64"/>
      </top>
      <bottom style="medium">
        <color indexed="64"/>
      </bottom>
      <diagonal/>
    </border>
    <border>
      <left/>
      <right style="double">
        <color rgb="FF0000FF"/>
      </right>
      <top style="thin">
        <color indexed="64"/>
      </top>
      <bottom style="medium">
        <color indexed="64"/>
      </bottom>
      <diagonal/>
    </border>
    <border>
      <left style="double">
        <color indexed="12"/>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12"/>
      </left>
      <right style="thin">
        <color indexed="64"/>
      </right>
      <top style="thin">
        <color indexed="64"/>
      </top>
      <bottom style="medium">
        <color indexed="64"/>
      </bottom>
      <diagonal/>
    </border>
    <border>
      <left style="thin">
        <color indexed="64"/>
      </left>
      <right style="thin">
        <color theme="1"/>
      </right>
      <top style="medium">
        <color indexed="64"/>
      </top>
      <bottom style="thin">
        <color indexed="64"/>
      </bottom>
      <diagonal/>
    </border>
    <border>
      <left style="thin">
        <color indexed="64"/>
      </left>
      <right style="thin">
        <color theme="1"/>
      </right>
      <top style="thin">
        <color indexed="64"/>
      </top>
      <bottom style="medium">
        <color indexed="64"/>
      </bottom>
      <diagonal/>
    </border>
    <border>
      <left style="double">
        <color rgb="FF0000FF"/>
      </left>
      <right/>
      <top/>
      <bottom/>
      <diagonal/>
    </border>
    <border>
      <left style="thin">
        <color theme="1"/>
      </left>
      <right/>
      <top/>
      <bottom style="thin">
        <color auto="1"/>
      </bottom>
      <diagonal/>
    </border>
    <border>
      <left/>
      <right style="double">
        <color rgb="FF0000FF"/>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10"/>
      </right>
      <top style="thin">
        <color indexed="64"/>
      </top>
      <bottom style="thick">
        <color indexed="10"/>
      </bottom>
      <diagonal/>
    </border>
    <border>
      <left style="thin">
        <color theme="0"/>
      </left>
      <right style="thick">
        <color rgb="FFFF0000"/>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n">
        <color theme="0"/>
      </left>
      <right/>
      <top/>
      <bottom/>
      <diagonal/>
    </border>
    <border>
      <left/>
      <right style="thin">
        <color theme="0"/>
      </right>
      <top/>
      <bottom/>
      <diagonal/>
    </border>
    <border>
      <left style="thick">
        <color indexed="10"/>
      </left>
      <right style="thin">
        <color theme="0"/>
      </right>
      <top style="thick">
        <color rgb="FFFF0000"/>
      </top>
      <bottom/>
      <diagonal/>
    </border>
    <border>
      <left/>
      <right style="thin">
        <color theme="0"/>
      </right>
      <top/>
      <bottom style="double">
        <color rgb="FF0000FF"/>
      </bottom>
      <diagonal/>
    </border>
    <border>
      <left/>
      <right style="thin">
        <color theme="0"/>
      </right>
      <top style="thin">
        <color theme="0"/>
      </top>
      <bottom/>
      <diagonal/>
    </border>
    <border>
      <left/>
      <right style="thin">
        <color theme="0"/>
      </right>
      <top style="thick">
        <color theme="0"/>
      </top>
      <bottom style="double">
        <color indexed="64"/>
      </bottom>
      <diagonal/>
    </border>
    <border>
      <left/>
      <right style="thin">
        <color theme="0"/>
      </right>
      <top style="thin">
        <color indexed="64"/>
      </top>
      <bottom style="thin">
        <color indexed="64"/>
      </bottom>
      <diagonal/>
    </border>
    <border>
      <left/>
      <right style="thin">
        <color theme="0"/>
      </right>
      <top/>
      <bottom style="thin">
        <color indexed="64"/>
      </bottom>
      <diagonal/>
    </border>
    <border>
      <left/>
      <right style="thin">
        <color theme="0"/>
      </right>
      <top style="thick">
        <color rgb="FFFF0000"/>
      </top>
      <bottom/>
      <diagonal/>
    </border>
    <border>
      <left/>
      <right style="thin">
        <color theme="0"/>
      </right>
      <top style="thin">
        <color indexed="64"/>
      </top>
      <bottom/>
      <diagonal/>
    </border>
    <border>
      <left/>
      <right/>
      <top/>
      <bottom style="thin">
        <color indexed="64"/>
      </bottom>
      <diagonal/>
    </border>
    <border>
      <left style="thin">
        <color theme="0"/>
      </left>
      <right style="double">
        <color rgb="FF0000FF"/>
      </right>
      <top/>
      <bottom/>
      <diagonal/>
    </border>
    <border>
      <left style="double">
        <color rgb="FF0000FF"/>
      </left>
      <right/>
      <top style="double">
        <color rgb="FF0000FF"/>
      </top>
      <bottom/>
      <diagonal/>
    </border>
    <border>
      <left style="thin">
        <color theme="0"/>
      </left>
      <right style="double">
        <color rgb="FF0000FF"/>
      </right>
      <top style="thin">
        <color theme="0"/>
      </top>
      <bottom/>
      <diagonal/>
    </border>
    <border>
      <left style="thin">
        <color theme="0"/>
      </left>
      <right style="double">
        <color rgb="FF0000FF"/>
      </right>
      <top style="thin">
        <color theme="0"/>
      </top>
      <bottom style="thick">
        <color rgb="FFFF0000"/>
      </bottom>
      <diagonal/>
    </border>
    <border>
      <left style="thin">
        <color theme="1"/>
      </left>
      <right/>
      <top/>
      <bottom style="thick">
        <color rgb="FFFF0000"/>
      </bottom>
      <diagonal/>
    </border>
    <border>
      <left/>
      <right/>
      <top/>
      <bottom style="thick">
        <color rgb="FFFF0000"/>
      </bottom>
      <diagonal/>
    </border>
    <border>
      <left style="thin">
        <color theme="1"/>
      </left>
      <right/>
      <top style="medium">
        <color indexed="64"/>
      </top>
      <bottom style="thin">
        <color indexed="64"/>
      </bottom>
      <diagonal/>
    </border>
    <border>
      <left/>
      <right/>
      <top style="medium">
        <color indexed="64"/>
      </top>
      <bottom style="thin">
        <color indexed="64"/>
      </bottom>
      <diagonal/>
    </border>
    <border>
      <left/>
      <right style="double">
        <color rgb="FF0000FF"/>
      </right>
      <top style="medium">
        <color indexed="64"/>
      </top>
      <bottom style="thin">
        <color indexed="64"/>
      </bottom>
      <diagonal/>
    </border>
    <border>
      <left/>
      <right/>
      <top style="thin">
        <color indexed="64"/>
      </top>
      <bottom style="medium">
        <color indexed="64"/>
      </bottom>
      <diagonal/>
    </border>
    <border>
      <left/>
      <right/>
      <top style="thick">
        <color rgb="FFFF0000"/>
      </top>
      <bottom style="thin">
        <color indexed="64"/>
      </bottom>
      <diagonal/>
    </border>
    <border>
      <left style="thin">
        <color theme="0"/>
      </left>
      <right style="double">
        <color rgb="FF0000FF"/>
      </right>
      <top/>
      <bottom style="double">
        <color indexed="64"/>
      </bottom>
      <diagonal/>
    </border>
    <border>
      <left style="thin">
        <color theme="0"/>
      </left>
      <right style="double">
        <color rgb="FF0000FF"/>
      </right>
      <top style="thick">
        <color rgb="FFFF0000"/>
      </top>
      <bottom style="thick">
        <color rgb="FFFF0000"/>
      </bottom>
      <diagonal/>
    </border>
    <border>
      <left style="thin">
        <color theme="0"/>
      </left>
      <right style="double">
        <color rgb="FF0000FF"/>
      </right>
      <top/>
      <bottom style="thin">
        <color theme="0"/>
      </bottom>
      <diagonal/>
    </border>
    <border>
      <left style="thin">
        <color theme="0"/>
      </left>
      <right style="double">
        <color rgb="FF0000FF"/>
      </right>
      <top style="thin">
        <color theme="0"/>
      </top>
      <bottom style="thin">
        <color theme="0"/>
      </bottom>
      <diagonal/>
    </border>
    <border>
      <left style="thin">
        <color theme="0"/>
      </left>
      <right style="double">
        <color rgb="FF0000FF"/>
      </right>
      <top style="thick">
        <color rgb="FFFF0000"/>
      </top>
      <bottom style="thin">
        <color theme="0"/>
      </bottom>
      <diagonal/>
    </border>
    <border>
      <left style="thin">
        <color indexed="64"/>
      </left>
      <right style="thin">
        <color theme="1"/>
      </right>
      <top/>
      <bottom style="thin">
        <color indexed="64"/>
      </bottom>
      <diagonal/>
    </border>
    <border>
      <left style="thin">
        <color theme="0"/>
      </left>
      <right style="double">
        <color rgb="FF0000FF"/>
      </right>
      <top style="thin">
        <color theme="0"/>
      </top>
      <bottom style="double">
        <color rgb="FF0000FF"/>
      </bottom>
      <diagonal/>
    </border>
    <border>
      <left/>
      <right/>
      <top/>
      <bottom style="double">
        <color rgb="FF0000FF"/>
      </bottom>
      <diagonal/>
    </border>
    <border>
      <left style="double">
        <color indexed="12"/>
      </left>
      <right/>
      <top/>
      <bottom style="double">
        <color rgb="FF0000FF"/>
      </bottom>
      <diagonal/>
    </border>
    <border>
      <left style="thin">
        <color theme="1"/>
      </left>
      <right/>
      <top style="thin">
        <color indexed="64"/>
      </top>
      <bottom style="thick">
        <color rgb="FFFF0000"/>
      </bottom>
      <diagonal/>
    </border>
    <border>
      <left/>
      <right style="double">
        <color rgb="FF0000FF"/>
      </right>
      <top style="thin">
        <color indexed="64"/>
      </top>
      <bottom style="thick">
        <color rgb="FFFF0000"/>
      </bottom>
      <diagonal/>
    </border>
    <border>
      <left style="thin">
        <color indexed="64"/>
      </left>
      <right style="thin">
        <color indexed="64"/>
      </right>
      <top style="thick">
        <color rgb="FFFF0000"/>
      </top>
      <bottom style="dashDot">
        <color indexed="64"/>
      </bottom>
      <diagonal/>
    </border>
    <border>
      <left style="thin">
        <color indexed="64"/>
      </left>
      <right style="thin">
        <color theme="1"/>
      </right>
      <top style="thin">
        <color indexed="64"/>
      </top>
      <bottom/>
      <diagonal/>
    </border>
    <border>
      <left style="thin">
        <color theme="1"/>
      </left>
      <right/>
      <top style="thick">
        <color rgb="FFFF0000"/>
      </top>
      <bottom style="medium">
        <color indexed="64"/>
      </bottom>
      <diagonal/>
    </border>
    <border>
      <left/>
      <right/>
      <top style="thick">
        <color rgb="FFFF0000"/>
      </top>
      <bottom style="medium">
        <color indexed="64"/>
      </bottom>
      <diagonal/>
    </border>
    <border>
      <left/>
      <right style="double">
        <color rgb="FF0000FF"/>
      </right>
      <top style="thick">
        <color rgb="FFFF0000"/>
      </top>
      <bottom style="medium">
        <color indexed="64"/>
      </bottom>
      <diagonal/>
    </border>
    <border>
      <left style="double">
        <color indexed="12"/>
      </left>
      <right/>
      <top style="thick">
        <color indexed="10"/>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theme="0"/>
      </bottom>
      <diagonal/>
    </border>
    <border>
      <left/>
      <right/>
      <top style="medium">
        <color theme="0"/>
      </top>
      <bottom/>
      <diagonal/>
    </border>
    <border>
      <left/>
      <right style="double">
        <color rgb="FF0000FF"/>
      </right>
      <top/>
      <bottom style="double">
        <color rgb="FF0000FF"/>
      </bottom>
      <diagonal/>
    </border>
    <border>
      <left style="double">
        <color indexed="12"/>
      </left>
      <right/>
      <top style="double">
        <color rgb="FF0000FF"/>
      </top>
      <bottom/>
      <diagonal/>
    </border>
    <border>
      <left/>
      <right/>
      <top style="double">
        <color rgb="FF0000FF"/>
      </top>
      <bottom/>
      <diagonal/>
    </border>
    <border>
      <left/>
      <right style="double">
        <color rgb="FF0000FF"/>
      </right>
      <top style="double">
        <color rgb="FF0000FF"/>
      </top>
      <bottom/>
      <diagonal/>
    </border>
    <border>
      <left style="double">
        <color rgb="FF0000FF"/>
      </left>
      <right/>
      <top/>
      <bottom style="double">
        <color rgb="FF0000FF"/>
      </bottom>
      <diagonal/>
    </border>
    <border>
      <left style="double">
        <color rgb="FF0000FF"/>
      </left>
      <right/>
      <top style="double">
        <color rgb="FF0000FF"/>
      </top>
      <bottom style="double">
        <color rgb="FF0000FF"/>
      </bottom>
      <diagonal/>
    </border>
    <border>
      <left/>
      <right/>
      <top style="double">
        <color rgb="FF0000FF"/>
      </top>
      <bottom style="double">
        <color rgb="FF0000FF"/>
      </bottom>
      <diagonal/>
    </border>
    <border>
      <left/>
      <right style="double">
        <color rgb="FF0000FF"/>
      </right>
      <top style="double">
        <color rgb="FF0000FF"/>
      </top>
      <bottom style="double">
        <color rgb="FF0000FF"/>
      </bottom>
      <diagonal/>
    </border>
    <border>
      <left style="thin">
        <color theme="0"/>
      </left>
      <right style="double">
        <color rgb="FF0000FF"/>
      </right>
      <top style="double">
        <color rgb="FF0000FF"/>
      </top>
      <bottom/>
      <diagonal/>
    </border>
    <border>
      <left/>
      <right/>
      <top style="double">
        <color rgb="FF0000FF"/>
      </top>
      <bottom style="thin">
        <color indexed="64"/>
      </bottom>
      <diagonal/>
    </border>
    <border>
      <left/>
      <right style="thin">
        <color theme="0"/>
      </right>
      <top style="double">
        <color rgb="FF0000FF"/>
      </top>
      <bottom style="thin">
        <color indexed="64"/>
      </bottom>
      <diagonal/>
    </border>
    <border>
      <left style="double">
        <color indexed="12"/>
      </left>
      <right/>
      <top style="double">
        <color rgb="FF0000FF"/>
      </top>
      <bottom style="double">
        <color rgb="FF0000FF"/>
      </bottom>
      <diagonal/>
    </border>
    <border>
      <left style="thin">
        <color indexed="64"/>
      </left>
      <right style="thin">
        <color indexed="64"/>
      </right>
      <top style="medium">
        <color indexed="64"/>
      </top>
      <bottom style="thin">
        <color indexed="64"/>
      </bottom>
      <diagonal/>
    </border>
    <border>
      <left style="thick">
        <color indexed="10"/>
      </left>
      <right style="thin">
        <color rgb="FFFFFF99"/>
      </right>
      <top style="thick">
        <color rgb="FFFF0000"/>
      </top>
      <bottom style="thin">
        <color indexed="64"/>
      </bottom>
      <diagonal/>
    </border>
    <border>
      <left style="thin">
        <color rgb="FFFFFF99"/>
      </left>
      <right style="double">
        <color rgb="FF0000FF"/>
      </right>
      <top style="thin">
        <color indexed="64"/>
      </top>
      <bottom style="thin">
        <color indexed="64"/>
      </bottom>
      <diagonal/>
    </border>
    <border>
      <left style="thick">
        <color indexed="10"/>
      </left>
      <right/>
      <top style="thin">
        <color indexed="64"/>
      </top>
      <bottom/>
      <diagonal/>
    </border>
    <border>
      <left style="thin">
        <color rgb="FFFFFF99"/>
      </left>
      <right style="double">
        <color rgb="FF0000FF"/>
      </right>
      <top style="thin">
        <color indexed="64"/>
      </top>
      <bottom style="thick">
        <color rgb="FFFF0000"/>
      </bottom>
      <diagonal/>
    </border>
    <border>
      <left style="thick">
        <color indexed="10"/>
      </left>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right style="thin">
        <color indexed="64"/>
      </right>
      <top/>
      <bottom style="thick">
        <color rgb="FFFF0000"/>
      </bottom>
      <diagonal/>
    </border>
    <border>
      <left style="thin">
        <color indexed="64"/>
      </left>
      <right style="thin">
        <color indexed="64"/>
      </right>
      <top style="thick">
        <color rgb="FFFF0000"/>
      </top>
      <bottom style="medium">
        <color indexed="64"/>
      </bottom>
      <diagonal/>
    </border>
    <border>
      <left style="double">
        <color indexed="12"/>
      </left>
      <right/>
      <top/>
      <bottom style="medium">
        <color indexed="64"/>
      </bottom>
      <diagonal/>
    </border>
    <border>
      <left style="thin">
        <color theme="1"/>
      </left>
      <right/>
      <top/>
      <bottom style="medium">
        <color indexed="64"/>
      </bottom>
      <diagonal/>
    </border>
    <border>
      <left/>
      <right/>
      <top/>
      <bottom style="medium">
        <color indexed="64"/>
      </bottom>
      <diagonal/>
    </border>
    <border>
      <left/>
      <right style="double">
        <color rgb="FF0000FF"/>
      </right>
      <top/>
      <bottom style="medium">
        <color indexed="64"/>
      </bottom>
      <diagonal/>
    </border>
    <border>
      <left style="double">
        <color indexed="12"/>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12"/>
      </left>
      <right style="thin">
        <color indexed="64"/>
      </right>
      <top/>
      <bottom style="medium">
        <color indexed="64"/>
      </bottom>
      <diagonal/>
    </border>
    <border>
      <left style="double">
        <color indexed="12"/>
      </left>
      <right style="thin">
        <color indexed="64"/>
      </right>
      <top style="medium">
        <color indexed="64"/>
      </top>
      <bottom style="thin">
        <color indexed="64"/>
      </bottom>
      <diagonal/>
    </border>
    <border>
      <left/>
      <right style="thick">
        <color rgb="FFFF0000"/>
      </right>
      <top style="thin">
        <color indexed="64"/>
      </top>
      <bottom style="thin">
        <color indexed="64"/>
      </bottom>
      <diagonal/>
    </border>
    <border>
      <left style="thin">
        <color indexed="64"/>
      </left>
      <right style="thin">
        <color theme="1"/>
      </right>
      <top/>
      <bottom/>
      <diagonal/>
    </border>
    <border>
      <left style="thin">
        <color indexed="64"/>
      </left>
      <right style="thin">
        <color theme="1"/>
      </right>
      <top style="thick">
        <color rgb="FFFF0000"/>
      </top>
      <bottom style="thin">
        <color indexed="64"/>
      </bottom>
      <diagonal/>
    </border>
  </borders>
  <cellStyleXfs count="5">
    <xf numFmtId="0" fontId="0" fillId="0" borderId="0"/>
    <xf numFmtId="43" fontId="1" fillId="0" borderId="0" applyFont="0" applyFill="0" applyBorder="0" applyAlignment="0" applyProtection="0"/>
    <xf numFmtId="43" fontId="52" fillId="0" borderId="0" applyFont="0" applyFill="0" applyBorder="0" applyAlignment="0" applyProtection="0"/>
    <xf numFmtId="0" fontId="55" fillId="0" borderId="0"/>
    <xf numFmtId="9" fontId="52" fillId="0" borderId="0" applyFont="0" applyFill="0" applyBorder="0" applyAlignment="0" applyProtection="0"/>
  </cellStyleXfs>
  <cellXfs count="779">
    <xf numFmtId="0" fontId="0" fillId="0" borderId="0" xfId="0"/>
    <xf numFmtId="0" fontId="0" fillId="0" borderId="0" xfId="0" applyBorder="1"/>
    <xf numFmtId="0" fontId="17" fillId="0" borderId="0" xfId="0" applyFont="1" applyBorder="1" applyAlignment="1">
      <alignment vertical="top"/>
    </xf>
    <xf numFmtId="0" fontId="0" fillId="0" borderId="0" xfId="0" applyFill="1"/>
    <xf numFmtId="0" fontId="12" fillId="0" borderId="2" xfId="0" applyFont="1" applyFill="1" applyBorder="1" applyAlignment="1">
      <alignment horizontal="center"/>
    </xf>
    <xf numFmtId="0" fontId="12" fillId="0" borderId="3" xfId="0" applyFont="1" applyFill="1" applyBorder="1" applyAlignment="1">
      <alignment horizontal="center"/>
    </xf>
    <xf numFmtId="0" fontId="24" fillId="2" borderId="0" xfId="0" applyFont="1" applyFill="1" applyBorder="1" applyAlignment="1">
      <alignment horizontal="justify" vertical="center"/>
    </xf>
    <xf numFmtId="0" fontId="24" fillId="0" borderId="0" xfId="0" applyFont="1" applyBorder="1" applyAlignment="1">
      <alignment horizontal="justify" vertical="center"/>
    </xf>
    <xf numFmtId="0" fontId="0" fillId="2" borderId="0" xfId="0" applyFill="1" applyBorder="1" applyAlignment="1">
      <alignment horizontal="justify" vertical="center"/>
    </xf>
    <xf numFmtId="0" fontId="0" fillId="0" borderId="0" xfId="0" applyBorder="1" applyAlignment="1">
      <alignment horizontal="justify" vertical="center"/>
    </xf>
    <xf numFmtId="0" fontId="0" fillId="0" borderId="0" xfId="0" applyBorder="1" applyAlignment="1">
      <alignment horizontal="justify" vertical="center" wrapText="1"/>
    </xf>
    <xf numFmtId="0" fontId="0" fillId="2" borderId="0" xfId="0" applyFill="1" applyBorder="1" applyAlignment="1">
      <alignment horizontal="justify" vertical="center" wrapText="1"/>
    </xf>
    <xf numFmtId="0" fontId="0" fillId="2" borderId="0" xfId="0" applyFill="1" applyBorder="1"/>
    <xf numFmtId="0" fontId="20" fillId="0" borderId="0" xfId="0" applyFont="1" applyBorder="1"/>
    <xf numFmtId="14" fontId="17" fillId="0" borderId="0" xfId="0" applyNumberFormat="1" applyFont="1" applyBorder="1" applyAlignment="1">
      <alignment horizontal="justify" vertical="center"/>
    </xf>
    <xf numFmtId="0" fontId="0" fillId="3" borderId="0" xfId="0" applyFill="1"/>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27" fillId="0" borderId="0" xfId="0" applyFont="1"/>
    <xf numFmtId="0" fontId="27" fillId="0" borderId="0" xfId="0" applyFont="1" applyAlignment="1">
      <alignment horizontal="right"/>
    </xf>
    <xf numFmtId="0" fontId="0" fillId="4" borderId="0" xfId="0" applyFill="1"/>
    <xf numFmtId="164" fontId="27" fillId="0" borderId="0" xfId="1" applyNumberFormat="1" applyFont="1" applyFill="1" applyAlignment="1">
      <alignment horizontal="right"/>
    </xf>
    <xf numFmtId="0" fontId="0" fillId="0" borderId="0" xfId="0" applyAlignment="1">
      <alignment horizontal="center"/>
    </xf>
    <xf numFmtId="164" fontId="27" fillId="0" borderId="0" xfId="1" applyNumberFormat="1" applyFont="1" applyAlignment="1">
      <alignment horizontal="right"/>
    </xf>
    <xf numFmtId="0" fontId="17" fillId="0" borderId="0" xfId="0" applyFont="1" applyAlignment="1">
      <alignment horizontal="center"/>
    </xf>
    <xf numFmtId="165" fontId="33" fillId="0" borderId="0" xfId="0" applyNumberFormat="1" applyFont="1" applyAlignment="1">
      <alignment horizontal="left"/>
    </xf>
    <xf numFmtId="0" fontId="34" fillId="0" borderId="0" xfId="0" applyFont="1"/>
    <xf numFmtId="14" fontId="34" fillId="0" borderId="0" xfId="0" applyNumberFormat="1" applyFont="1"/>
    <xf numFmtId="0" fontId="35" fillId="0" borderId="0" xfId="0" applyFont="1" applyAlignment="1">
      <alignment horizontal="center"/>
    </xf>
    <xf numFmtId="0" fontId="31" fillId="0" borderId="0" xfId="0" applyFont="1"/>
    <xf numFmtId="0" fontId="0" fillId="5" borderId="6" xfId="0" applyFill="1" applyBorder="1"/>
    <xf numFmtId="0" fontId="0" fillId="0" borderId="9" xfId="0" applyFill="1" applyBorder="1"/>
    <xf numFmtId="0" fontId="0" fillId="0" borderId="0" xfId="0" applyAlignment="1">
      <alignment wrapText="1"/>
    </xf>
    <xf numFmtId="0" fontId="3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1" fillId="0" borderId="0" xfId="0" applyFont="1" applyAlignment="1">
      <alignment wrapText="1"/>
    </xf>
    <xf numFmtId="43" fontId="21" fillId="0" borderId="12" xfId="1" applyNumberFormat="1" applyFont="1" applyFill="1" applyBorder="1" applyAlignment="1">
      <alignment horizontal="center" vertical="center" wrapText="1"/>
    </xf>
    <xf numFmtId="0" fontId="13" fillId="0" borderId="15" xfId="0" applyFont="1" applyBorder="1"/>
    <xf numFmtId="0" fontId="13" fillId="0" borderId="0" xfId="0" applyFont="1" applyBorder="1"/>
    <xf numFmtId="0" fontId="17" fillId="0" borderId="16" xfId="0" applyFont="1" applyBorder="1" applyAlignment="1">
      <alignment vertical="top"/>
    </xf>
    <xf numFmtId="0" fontId="0" fillId="2" borderId="0" xfId="0" applyFill="1"/>
    <xf numFmtId="0" fontId="18"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20" fillId="2" borderId="0" xfId="0" applyFont="1" applyFill="1" applyBorder="1" applyAlignment="1">
      <alignment horizontal="center" vertical="center" wrapText="1"/>
    </xf>
    <xf numFmtId="2" fontId="9" fillId="2" borderId="0" xfId="0" applyNumberFormat="1" applyFont="1" applyFill="1" applyBorder="1" applyAlignment="1">
      <alignment vertical="top"/>
    </xf>
    <xf numFmtId="0" fontId="22" fillId="2" borderId="0" xfId="0" applyFont="1" applyFill="1" applyBorder="1" applyAlignment="1">
      <alignment horizontal="center"/>
    </xf>
    <xf numFmtId="0" fontId="9" fillId="2" borderId="0" xfId="0" applyFont="1" applyFill="1" applyBorder="1" applyAlignment="1">
      <alignment horizontal="center"/>
    </xf>
    <xf numFmtId="0" fontId="11" fillId="2" borderId="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28" fillId="2" borderId="22" xfId="0" applyFont="1" applyFill="1" applyBorder="1" applyAlignment="1">
      <alignment horizontal="right"/>
    </xf>
    <xf numFmtId="49" fontId="4" fillId="2" borderId="0" xfId="0" applyNumberFormat="1" applyFont="1" applyFill="1" applyBorder="1"/>
    <xf numFmtId="49" fontId="29" fillId="2" borderId="23" xfId="0" applyNumberFormat="1" applyFont="1" applyFill="1" applyBorder="1" applyAlignment="1">
      <alignment horizontal="left"/>
    </xf>
    <xf numFmtId="49" fontId="5" fillId="2" borderId="0" xfId="0" applyNumberFormat="1" applyFont="1" applyFill="1" applyBorder="1" applyAlignment="1">
      <alignment horizontal="right"/>
    </xf>
    <xf numFmtId="0" fontId="27" fillId="2" borderId="0" xfId="0" applyFont="1" applyFill="1"/>
    <xf numFmtId="0" fontId="49" fillId="3" borderId="0" xfId="0" applyFont="1" applyFill="1"/>
    <xf numFmtId="164" fontId="27" fillId="0" borderId="27" xfId="1" applyNumberFormat="1" applyFont="1" applyFill="1" applyBorder="1" applyAlignment="1">
      <alignment horizontal="right"/>
    </xf>
    <xf numFmtId="0" fontId="27" fillId="2" borderId="28" xfId="0" applyFont="1" applyFill="1" applyBorder="1"/>
    <xf numFmtId="0" fontId="27" fillId="2" borderId="29" xfId="0" applyFont="1" applyFill="1" applyBorder="1"/>
    <xf numFmtId="0" fontId="0" fillId="2" borderId="30" xfId="0" applyFill="1" applyBorder="1"/>
    <xf numFmtId="0" fontId="12" fillId="0" borderId="0" xfId="0" applyFont="1" applyFill="1" applyBorder="1" applyAlignment="1">
      <alignment horizontal="center" vertical="center" wrapText="1"/>
    </xf>
    <xf numFmtId="164" fontId="27" fillId="0" borderId="31" xfId="1" applyNumberFormat="1" applyFont="1" applyFill="1" applyBorder="1" applyAlignment="1">
      <alignment horizontal="right"/>
    </xf>
    <xf numFmtId="0" fontId="12" fillId="2" borderId="0" xfId="0" applyFont="1" applyFill="1" applyAlignment="1">
      <alignment horizontal="left"/>
    </xf>
    <xf numFmtId="2" fontId="50" fillId="2" borderId="29" xfId="0" applyNumberFormat="1" applyFont="1" applyFill="1" applyBorder="1" applyAlignment="1">
      <alignment horizontal="left"/>
    </xf>
    <xf numFmtId="0" fontId="27" fillId="2" borderId="28" xfId="0" applyFont="1" applyFill="1" applyBorder="1" applyAlignment="1">
      <alignment horizontal="left"/>
    </xf>
    <xf numFmtId="0" fontId="0" fillId="4" borderId="0" xfId="0" applyFill="1" applyAlignment="1">
      <alignment horizontal="left"/>
    </xf>
    <xf numFmtId="0" fontId="49" fillId="3" borderId="0" xfId="0" applyFont="1" applyFill="1" applyAlignment="1">
      <alignment horizontal="left"/>
    </xf>
    <xf numFmtId="0" fontId="27" fillId="2" borderId="0" xfId="0" applyFont="1" applyFill="1" applyAlignment="1">
      <alignment horizontal="left"/>
    </xf>
    <xf numFmtId="0" fontId="12" fillId="2" borderId="30" xfId="0" applyFont="1" applyFill="1" applyBorder="1" applyAlignment="1">
      <alignment horizontal="left"/>
    </xf>
    <xf numFmtId="2" fontId="50" fillId="2" borderId="32" xfId="0" applyNumberFormat="1" applyFont="1" applyFill="1" applyBorder="1" applyAlignment="1">
      <alignment horizontal="left"/>
    </xf>
    <xf numFmtId="2" fontId="8" fillId="0" borderId="33" xfId="0" applyNumberFormat="1" applyFont="1" applyFill="1" applyBorder="1" applyAlignment="1">
      <alignment horizontal="center" vertical="center"/>
    </xf>
    <xf numFmtId="2" fontId="8" fillId="0" borderId="34" xfId="0" applyNumberFormat="1" applyFont="1" applyFill="1" applyBorder="1" applyAlignment="1">
      <alignment horizontal="center" vertical="center"/>
    </xf>
    <xf numFmtId="2" fontId="13" fillId="2" borderId="10" xfId="0" applyNumberFormat="1" applyFont="1" applyFill="1" applyBorder="1" applyAlignment="1">
      <alignment horizontal="center" vertical="center"/>
    </xf>
    <xf numFmtId="2" fontId="8" fillId="2" borderId="10" xfId="0" applyNumberFormat="1" applyFont="1" applyFill="1" applyBorder="1" applyAlignment="1">
      <alignment horizontal="center" vertical="center"/>
    </xf>
    <xf numFmtId="0" fontId="6" fillId="12" borderId="35" xfId="0" applyFont="1" applyFill="1" applyBorder="1" applyAlignment="1">
      <alignment horizontal="center" vertical="center"/>
    </xf>
    <xf numFmtId="2" fontId="8" fillId="12" borderId="36" xfId="0" applyNumberFormat="1" applyFont="1" applyFill="1" applyBorder="1" applyAlignment="1">
      <alignment horizontal="center" vertical="center"/>
    </xf>
    <xf numFmtId="2" fontId="8" fillId="12" borderId="37" xfId="0" applyNumberFormat="1" applyFont="1" applyFill="1" applyBorder="1" applyAlignment="1">
      <alignment horizontal="center" vertical="center"/>
    </xf>
    <xf numFmtId="2" fontId="8" fillId="2" borderId="25" xfId="0" applyNumberFormat="1" applyFont="1" applyFill="1" applyBorder="1" applyAlignment="1">
      <alignment horizontal="center" vertical="center"/>
    </xf>
    <xf numFmtId="2" fontId="13" fillId="12" borderId="6" xfId="0" applyNumberFormat="1" applyFont="1" applyFill="1" applyBorder="1" applyAlignment="1">
      <alignment horizontal="center" vertical="center"/>
    </xf>
    <xf numFmtId="2" fontId="13" fillId="0" borderId="0" xfId="0" applyNumberFormat="1" applyFont="1" applyBorder="1"/>
    <xf numFmtId="0" fontId="10" fillId="2" borderId="38" xfId="0" applyFont="1" applyFill="1" applyBorder="1" applyAlignment="1">
      <alignment horizontal="center" vertical="center" wrapText="1"/>
    </xf>
    <xf numFmtId="2" fontId="13" fillId="0" borderId="39" xfId="0" applyNumberFormat="1" applyFont="1" applyFill="1" applyBorder="1" applyAlignment="1">
      <alignment horizontal="center" vertical="center"/>
    </xf>
    <xf numFmtId="2" fontId="8" fillId="12" borderId="6" xfId="0" applyNumberFormat="1" applyFont="1" applyFill="1" applyBorder="1" applyAlignment="1">
      <alignment horizontal="center" vertical="center"/>
    </xf>
    <xf numFmtId="2" fontId="9" fillId="0" borderId="39" xfId="0" applyNumberFormat="1" applyFont="1" applyFill="1" applyBorder="1" applyAlignment="1">
      <alignment horizontal="center" vertical="center"/>
    </xf>
    <xf numFmtId="2" fontId="51" fillId="0" borderId="39" xfId="0" applyNumberFormat="1" applyFont="1" applyFill="1" applyBorder="1" applyAlignment="1">
      <alignment horizontal="center" vertical="center"/>
    </xf>
    <xf numFmtId="0" fontId="9" fillId="0" borderId="26" xfId="0" applyFont="1" applyBorder="1" applyAlignment="1">
      <alignment horizontal="center"/>
    </xf>
    <xf numFmtId="2" fontId="8" fillId="2" borderId="8" xfId="0" applyNumberFormat="1" applyFont="1" applyFill="1" applyBorder="1" applyAlignment="1">
      <alignment horizontal="center" vertical="center"/>
    </xf>
    <xf numFmtId="2" fontId="13" fillId="2" borderId="8" xfId="0" applyNumberFormat="1" applyFont="1" applyFill="1" applyBorder="1" applyAlignment="1">
      <alignment horizontal="center" vertical="center"/>
    </xf>
    <xf numFmtId="165" fontId="36" fillId="0" borderId="0" xfId="0" applyNumberFormat="1" applyFont="1" applyAlignment="1">
      <alignment horizontal="left"/>
    </xf>
    <xf numFmtId="165" fontId="37" fillId="0" borderId="0" xfId="0" applyNumberFormat="1" applyFont="1" applyAlignment="1">
      <alignment horizontal="left"/>
    </xf>
    <xf numFmtId="2" fontId="8" fillId="2" borderId="21" xfId="0" applyNumberFormat="1" applyFont="1" applyFill="1" applyBorder="1" applyAlignment="1">
      <alignment horizontal="center" vertical="center"/>
    </xf>
    <xf numFmtId="2" fontId="8" fillId="2" borderId="26" xfId="0" applyNumberFormat="1" applyFont="1" applyFill="1" applyBorder="1" applyAlignment="1">
      <alignment horizontal="center" vertical="center"/>
    </xf>
    <xf numFmtId="2" fontId="8" fillId="2" borderId="33" xfId="0" applyNumberFormat="1" applyFont="1" applyFill="1" applyBorder="1" applyAlignment="1">
      <alignment horizontal="center" vertical="center"/>
    </xf>
    <xf numFmtId="0" fontId="0" fillId="2" borderId="19" xfId="0" applyFill="1" applyBorder="1"/>
    <xf numFmtId="0" fontId="0" fillId="2" borderId="20" xfId="0" applyFill="1" applyBorder="1"/>
    <xf numFmtId="0" fontId="12" fillId="0" borderId="15" xfId="0" applyFont="1" applyFill="1" applyBorder="1" applyAlignment="1">
      <alignment vertical="center"/>
    </xf>
    <xf numFmtId="0" fontId="10" fillId="2" borderId="15" xfId="0" applyFont="1" applyFill="1" applyBorder="1" applyAlignment="1">
      <alignment horizontal="center"/>
    </xf>
    <xf numFmtId="2" fontId="8" fillId="2" borderId="11" xfId="0" applyNumberFormat="1" applyFont="1" applyFill="1" applyBorder="1" applyAlignment="1">
      <alignment horizontal="center" vertical="center"/>
    </xf>
    <xf numFmtId="2" fontId="8" fillId="2" borderId="9" xfId="0" applyNumberFormat="1" applyFont="1" applyFill="1" applyBorder="1" applyAlignment="1">
      <alignment horizontal="center" vertical="center"/>
    </xf>
    <xf numFmtId="2" fontId="8" fillId="12" borderId="49" xfId="0" applyNumberFormat="1" applyFont="1" applyFill="1" applyBorder="1" applyAlignment="1">
      <alignment horizontal="center" vertical="center"/>
    </xf>
    <xf numFmtId="0" fontId="0" fillId="2" borderId="0" xfId="0" applyFill="1" applyBorder="1"/>
    <xf numFmtId="0" fontId="18" fillId="2" borderId="0" xfId="0" applyFont="1" applyFill="1" applyBorder="1"/>
    <xf numFmtId="0" fontId="0" fillId="2" borderId="15" xfId="0" applyFill="1" applyBorder="1"/>
    <xf numFmtId="0" fontId="7" fillId="2" borderId="23" xfId="0" applyFont="1" applyFill="1" applyBorder="1"/>
    <xf numFmtId="0" fontId="17" fillId="2" borderId="0" xfId="0" applyFont="1" applyFill="1" applyBorder="1" applyAlignment="1">
      <alignment vertical="top"/>
    </xf>
    <xf numFmtId="0" fontId="27" fillId="0" borderId="0" xfId="0" applyFont="1" applyFill="1" applyBorder="1"/>
    <xf numFmtId="0" fontId="13" fillId="2" borderId="0" xfId="0" applyFont="1" applyFill="1" applyBorder="1"/>
    <xf numFmtId="0" fontId="13" fillId="2" borderId="41" xfId="0" applyFont="1" applyFill="1" applyBorder="1"/>
    <xf numFmtId="0" fontId="15" fillId="2" borderId="23" xfId="0" applyFont="1" applyFill="1" applyBorder="1"/>
    <xf numFmtId="0" fontId="17" fillId="2" borderId="22" xfId="0" applyFont="1" applyFill="1" applyBorder="1" applyAlignment="1">
      <alignment vertical="top"/>
    </xf>
    <xf numFmtId="0" fontId="7" fillId="2" borderId="40" xfId="0" applyFont="1" applyFill="1" applyBorder="1"/>
    <xf numFmtId="0" fontId="14" fillId="2" borderId="40" xfId="0" applyFont="1" applyFill="1" applyBorder="1"/>
    <xf numFmtId="0" fontId="2" fillId="2" borderId="0" xfId="0" applyFont="1" applyFill="1" applyBorder="1" applyAlignment="1">
      <alignment horizontal="right" vertical="center"/>
    </xf>
    <xf numFmtId="0" fontId="0" fillId="2" borderId="0" xfId="0" applyFill="1" applyAlignment="1">
      <alignment horizontal="right" vertical="center"/>
    </xf>
    <xf numFmtId="0" fontId="0" fillId="0" borderId="0" xfId="0" applyAlignment="1">
      <alignment horizontal="right" vertical="center"/>
    </xf>
    <xf numFmtId="0" fontId="2" fillId="2" borderId="0" xfId="0" applyFont="1" applyFill="1" applyBorder="1" applyAlignment="1">
      <alignment horizontal="left" vertical="center"/>
    </xf>
    <xf numFmtId="49" fontId="1" fillId="2" borderId="24" xfId="0" applyNumberFormat="1" applyFont="1" applyFill="1" applyBorder="1" applyAlignment="1">
      <alignment horizontal="left"/>
    </xf>
    <xf numFmtId="0" fontId="17" fillId="2" borderId="0" xfId="0" applyFont="1" applyFill="1" applyBorder="1" applyAlignment="1">
      <alignment horizontal="left" vertical="top"/>
    </xf>
    <xf numFmtId="0" fontId="0" fillId="2" borderId="19" xfId="0" applyFill="1" applyBorder="1" applyAlignment="1">
      <alignment horizontal="left"/>
    </xf>
    <xf numFmtId="0" fontId="0" fillId="2" borderId="0" xfId="0" applyFill="1" applyAlignment="1">
      <alignment horizontal="left"/>
    </xf>
    <xf numFmtId="0" fontId="0" fillId="0" borderId="0" xfId="0" applyAlignment="1">
      <alignment horizontal="left"/>
    </xf>
    <xf numFmtId="0" fontId="0" fillId="2" borderId="55" xfId="0" applyFill="1" applyBorder="1" applyAlignment="1">
      <alignment horizontal="left"/>
    </xf>
    <xf numFmtId="0" fontId="27" fillId="2" borderId="55" xfId="0" applyFont="1" applyFill="1" applyBorder="1" applyAlignment="1">
      <alignment horizontal="left"/>
    </xf>
    <xf numFmtId="0" fontId="0" fillId="0" borderId="55" xfId="0" applyBorder="1" applyAlignment="1">
      <alignment horizontal="left"/>
    </xf>
    <xf numFmtId="0" fontId="0" fillId="2" borderId="55" xfId="0" applyFill="1" applyBorder="1" applyAlignment="1">
      <alignment horizontal="right" vertical="center"/>
    </xf>
    <xf numFmtId="0" fontId="0" fillId="2" borderId="55" xfId="0" applyFill="1" applyBorder="1"/>
    <xf numFmtId="17" fontId="0" fillId="0" borderId="0" xfId="0" applyNumberFormat="1"/>
    <xf numFmtId="0" fontId="0" fillId="0" borderId="0" xfId="0" applyBorder="1" applyAlignment="1">
      <alignment horizontal="center"/>
    </xf>
    <xf numFmtId="0" fontId="0" fillId="0" borderId="0" xfId="0"/>
    <xf numFmtId="0" fontId="0" fillId="0" borderId="0" xfId="0"/>
    <xf numFmtId="0" fontId="0" fillId="14" borderId="0" xfId="0" applyFill="1" applyBorder="1" applyAlignment="1">
      <alignment horizontal="center"/>
    </xf>
    <xf numFmtId="0" fontId="0" fillId="14" borderId="0" xfId="0" applyFill="1" applyBorder="1"/>
    <xf numFmtId="0" fontId="12" fillId="14" borderId="10" xfId="0" applyFont="1" applyFill="1" applyBorder="1" applyAlignment="1">
      <alignment horizontal="center" wrapText="1"/>
    </xf>
    <xf numFmtId="0" fontId="32" fillId="14" borderId="10" xfId="0" applyFont="1" applyFill="1" applyBorder="1" applyAlignment="1">
      <alignment horizontal="center" wrapText="1"/>
    </xf>
    <xf numFmtId="0" fontId="0" fillId="14" borderId="10" xfId="0" applyFill="1" applyBorder="1" applyAlignment="1">
      <alignment horizontal="center"/>
    </xf>
    <xf numFmtId="0" fontId="1" fillId="14" borderId="10" xfId="0" applyFont="1" applyFill="1" applyBorder="1" applyAlignment="1">
      <alignment horizontal="center"/>
    </xf>
    <xf numFmtId="2" fontId="31" fillId="14" borderId="10" xfId="0" applyNumberFormat="1" applyFont="1" applyFill="1" applyBorder="1"/>
    <xf numFmtId="0" fontId="53" fillId="14" borderId="10" xfId="0" applyFont="1" applyFill="1" applyBorder="1" applyAlignment="1">
      <alignment horizontal="center"/>
    </xf>
    <xf numFmtId="0" fontId="0" fillId="14" borderId="0" xfId="0" applyFill="1"/>
    <xf numFmtId="17" fontId="0" fillId="14" borderId="0" xfId="0" applyNumberFormat="1" applyFill="1"/>
    <xf numFmtId="0" fontId="0" fillId="15" borderId="0" xfId="0" applyFill="1" applyBorder="1" applyAlignment="1">
      <alignment horizontal="center"/>
    </xf>
    <xf numFmtId="0" fontId="0" fillId="15" borderId="0" xfId="0" applyFill="1" applyBorder="1"/>
    <xf numFmtId="0" fontId="12" fillId="15" borderId="10" xfId="0" applyFont="1" applyFill="1" applyBorder="1" applyAlignment="1">
      <alignment horizontal="center" wrapText="1"/>
    </xf>
    <xf numFmtId="0" fontId="32" fillId="15" borderId="10" xfId="0" applyFont="1" applyFill="1" applyBorder="1" applyAlignment="1">
      <alignment horizontal="center" wrapText="1"/>
    </xf>
    <xf numFmtId="17" fontId="1" fillId="15" borderId="10" xfId="0" applyNumberFormat="1" applyFont="1" applyFill="1" applyBorder="1" applyAlignment="1">
      <alignment horizontal="right"/>
    </xf>
    <xf numFmtId="0" fontId="0" fillId="15" borderId="10" xfId="0" applyFill="1" applyBorder="1" applyAlignment="1">
      <alignment horizontal="center"/>
    </xf>
    <xf numFmtId="0" fontId="1" fillId="15" borderId="10" xfId="0" applyFont="1" applyFill="1" applyBorder="1" applyAlignment="1">
      <alignment horizontal="center"/>
    </xf>
    <xf numFmtId="2" fontId="31" fillId="15" borderId="10" xfId="0" applyNumberFormat="1" applyFont="1" applyFill="1" applyBorder="1"/>
    <xf numFmtId="0" fontId="0" fillId="15" borderId="0" xfId="0" applyFill="1"/>
    <xf numFmtId="17" fontId="0" fillId="15" borderId="0" xfId="0" applyNumberFormat="1" applyFill="1"/>
    <xf numFmtId="17" fontId="0" fillId="14" borderId="0" xfId="0" applyNumberFormat="1" applyFill="1" applyBorder="1"/>
    <xf numFmtId="17" fontId="12" fillId="14" borderId="10" xfId="0" applyNumberFormat="1" applyFont="1" applyFill="1" applyBorder="1" applyAlignment="1">
      <alignment horizontal="center" wrapText="1"/>
    </xf>
    <xf numFmtId="0" fontId="8" fillId="16" borderId="40" xfId="0" applyFont="1" applyFill="1" applyBorder="1" applyAlignment="1">
      <alignment horizontal="center" vertical="center"/>
    </xf>
    <xf numFmtId="0" fontId="8" fillId="16" borderId="46" xfId="0" applyFont="1" applyFill="1" applyBorder="1" applyAlignment="1">
      <alignment horizontal="center" vertical="center"/>
    </xf>
    <xf numFmtId="0" fontId="8" fillId="16" borderId="44" xfId="0" applyFont="1" applyFill="1" applyBorder="1" applyAlignment="1">
      <alignment horizontal="center" vertical="center"/>
    </xf>
    <xf numFmtId="0" fontId="8" fillId="2" borderId="23" xfId="0" applyFont="1" applyFill="1" applyBorder="1" applyAlignment="1">
      <alignment horizontal="center"/>
    </xf>
    <xf numFmtId="49" fontId="0" fillId="2" borderId="0" xfId="0" applyNumberFormat="1" applyFill="1" applyBorder="1"/>
    <xf numFmtId="49" fontId="22" fillId="2" borderId="0" xfId="0" applyNumberFormat="1" applyFont="1" applyFill="1" applyBorder="1" applyAlignment="1">
      <alignment horizontal="center"/>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31" fillId="2" borderId="18" xfId="0" applyFont="1" applyFill="1" applyBorder="1" applyAlignment="1">
      <alignment horizontal="center" vertical="center" wrapText="1"/>
    </xf>
    <xf numFmtId="0" fontId="31" fillId="2" borderId="17" xfId="0" applyFont="1" applyFill="1" applyBorder="1" applyAlignment="1">
      <alignment horizontal="center" vertical="center" wrapText="1"/>
    </xf>
    <xf numFmtId="10" fontId="21" fillId="0" borderId="10" xfId="0" applyNumberFormat="1" applyFont="1" applyBorder="1"/>
    <xf numFmtId="2" fontId="21" fillId="0" borderId="10" xfId="0" applyNumberFormat="1" applyFont="1" applyBorder="1" applyAlignment="1">
      <alignment horizontal="center"/>
    </xf>
    <xf numFmtId="10" fontId="21" fillId="2" borderId="10" xfId="0" applyNumberFormat="1" applyFont="1" applyFill="1" applyBorder="1"/>
    <xf numFmtId="2" fontId="21" fillId="2" borderId="10" xfId="0" applyNumberFormat="1" applyFont="1" applyFill="1" applyBorder="1" applyAlignment="1">
      <alignment horizontal="center"/>
    </xf>
    <xf numFmtId="10" fontId="21" fillId="2" borderId="0" xfId="0" applyNumberFormat="1" applyFont="1" applyFill="1" applyBorder="1"/>
    <xf numFmtId="2" fontId="21" fillId="2" borderId="0" xfId="0" applyNumberFormat="1" applyFont="1" applyFill="1" applyBorder="1" applyAlignment="1">
      <alignment horizontal="center"/>
    </xf>
    <xf numFmtId="0" fontId="8" fillId="0" borderId="40"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43" xfId="0" applyFont="1" applyFill="1" applyBorder="1" applyAlignment="1">
      <alignment horizontal="center" vertical="center"/>
    </xf>
    <xf numFmtId="2" fontId="8" fillId="0" borderId="69" xfId="0" applyNumberFormat="1" applyFont="1" applyFill="1" applyBorder="1" applyAlignment="1">
      <alignment horizontal="center" vertical="center"/>
    </xf>
    <xf numFmtId="2" fontId="8" fillId="0" borderId="71" xfId="0" applyNumberFormat="1" applyFont="1" applyFill="1" applyBorder="1" applyAlignment="1">
      <alignment horizontal="center" vertical="center"/>
    </xf>
    <xf numFmtId="0" fontId="8" fillId="2" borderId="0" xfId="0" applyFont="1" applyFill="1" applyBorder="1"/>
    <xf numFmtId="0" fontId="28" fillId="2" borderId="0" xfId="0" applyFont="1" applyFill="1" applyBorder="1" applyAlignment="1">
      <alignment horizontal="right"/>
    </xf>
    <xf numFmtId="0" fontId="0" fillId="2" borderId="15" xfId="0" applyFill="1" applyBorder="1"/>
    <xf numFmtId="0" fontId="0" fillId="2" borderId="55" xfId="0" applyFill="1" applyBorder="1"/>
    <xf numFmtId="2" fontId="8" fillId="12" borderId="72" xfId="0" applyNumberFormat="1" applyFont="1" applyFill="1" applyBorder="1" applyAlignment="1">
      <alignment horizontal="center" vertical="center"/>
    </xf>
    <xf numFmtId="0" fontId="28" fillId="2" borderId="73" xfId="0" applyFont="1" applyFill="1" applyBorder="1" applyAlignment="1">
      <alignment horizontal="right"/>
    </xf>
    <xf numFmtId="2" fontId="8" fillId="0" borderId="74" xfId="0" applyNumberFormat="1" applyFont="1" applyFill="1" applyBorder="1" applyAlignment="1">
      <alignment horizontal="center" vertical="center"/>
    </xf>
    <xf numFmtId="0" fontId="1" fillId="2" borderId="0" xfId="0" applyFont="1" applyFill="1"/>
    <xf numFmtId="2" fontId="8" fillId="12" borderId="7" xfId="0" applyNumberFormat="1" applyFont="1" applyFill="1" applyBorder="1" applyAlignment="1">
      <alignment horizontal="center" vertical="center"/>
    </xf>
    <xf numFmtId="0" fontId="8" fillId="12" borderId="63" xfId="0" applyFont="1" applyFill="1" applyBorder="1" applyAlignment="1">
      <alignment horizontal="center" vertical="center"/>
    </xf>
    <xf numFmtId="0" fontId="16" fillId="0" borderId="50"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54"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0" fillId="2" borderId="0" xfId="0" applyFill="1" applyBorder="1"/>
    <xf numFmtId="0" fontId="18" fillId="2" borderId="15" xfId="0" applyFont="1" applyFill="1" applyBorder="1" applyAlignment="1">
      <alignment vertical="top"/>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xf>
    <xf numFmtId="0" fontId="13" fillId="2" borderId="80" xfId="0" applyFont="1" applyFill="1" applyBorder="1" applyAlignment="1">
      <alignment horizontal="left"/>
    </xf>
    <xf numFmtId="0" fontId="31" fillId="13" borderId="0" xfId="0" applyFont="1" applyFill="1" applyBorder="1" applyAlignment="1">
      <alignment horizontal="center" vertical="center"/>
    </xf>
    <xf numFmtId="39" fontId="1" fillId="13" borderId="0" xfId="1" applyNumberFormat="1" applyFont="1" applyFill="1" applyBorder="1" applyAlignment="1">
      <alignment horizontal="center" vertical="center"/>
    </xf>
    <xf numFmtId="2" fontId="8" fillId="2" borderId="7" xfId="0" applyNumberFormat="1" applyFont="1" applyFill="1" applyBorder="1" applyAlignment="1">
      <alignment horizontal="center" vertical="center"/>
    </xf>
    <xf numFmtId="2" fontId="8" fillId="2" borderId="57" xfId="0" applyNumberFormat="1" applyFont="1" applyFill="1" applyBorder="1" applyAlignment="1">
      <alignment horizontal="center" vertical="center"/>
    </xf>
    <xf numFmtId="0" fontId="27" fillId="0" borderId="0" xfId="0" applyFont="1" applyAlignment="1">
      <alignment vertical="center" wrapText="1"/>
    </xf>
    <xf numFmtId="0" fontId="50" fillId="5" borderId="8" xfId="0" applyFont="1" applyFill="1" applyBorder="1" applyAlignment="1">
      <alignment horizontal="center" vertical="center" wrapText="1"/>
    </xf>
    <xf numFmtId="0" fontId="50" fillId="5" borderId="10"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8" fillId="12" borderId="10" xfId="0" applyFont="1" applyFill="1" applyBorder="1" applyAlignment="1">
      <alignment horizontal="center" vertical="center" wrapText="1"/>
    </xf>
    <xf numFmtId="0" fontId="54" fillId="6" borderId="11" xfId="0" applyFont="1" applyFill="1" applyBorder="1" applyAlignment="1">
      <alignment horizontal="center" vertical="center" wrapText="1"/>
    </xf>
    <xf numFmtId="0" fontId="54" fillId="7" borderId="10" xfId="0" applyFont="1" applyFill="1" applyBorder="1" applyAlignment="1">
      <alignment horizontal="center" vertical="center" wrapText="1"/>
    </xf>
    <xf numFmtId="0" fontId="54" fillId="8" borderId="10" xfId="0" applyFont="1" applyFill="1" applyBorder="1" applyAlignment="1">
      <alignment horizontal="center" vertical="center" wrapText="1"/>
    </xf>
    <xf numFmtId="0" fontId="54" fillId="9" borderId="10" xfId="0" applyFont="1" applyFill="1" applyBorder="1" applyAlignment="1">
      <alignment horizontal="center" vertical="center" wrapText="1"/>
    </xf>
    <xf numFmtId="0" fontId="54" fillId="10" borderId="10" xfId="0" applyFont="1" applyFill="1" applyBorder="1" applyAlignment="1">
      <alignment horizontal="center" vertical="center" wrapText="1"/>
    </xf>
    <xf numFmtId="0" fontId="54" fillId="11" borderId="10" xfId="0" applyFont="1" applyFill="1" applyBorder="1" applyAlignment="1">
      <alignment horizontal="center" vertical="center" wrapText="1"/>
    </xf>
    <xf numFmtId="0" fontId="54" fillId="12" borderId="10" xfId="0" applyFont="1" applyFill="1" applyBorder="1" applyAlignment="1">
      <alignment horizontal="center" vertical="center" wrapText="1"/>
    </xf>
    <xf numFmtId="0" fontId="50" fillId="13" borderId="9" xfId="0" applyFont="1" applyFill="1" applyBorder="1" applyAlignment="1">
      <alignment vertical="center" wrapText="1"/>
    </xf>
    <xf numFmtId="0" fontId="8" fillId="13" borderId="10" xfId="0" applyFont="1" applyFill="1" applyBorder="1" applyAlignment="1">
      <alignment horizontal="center" vertical="center" wrapText="1"/>
    </xf>
    <xf numFmtId="0" fontId="0" fillId="13" borderId="0" xfId="0" applyFill="1" applyAlignment="1">
      <alignment horizontal="center" vertical="center" wrapText="1"/>
    </xf>
    <xf numFmtId="0" fontId="0" fillId="13" borderId="0" xfId="0" applyFill="1" applyAlignment="1">
      <alignment wrapText="1"/>
    </xf>
    <xf numFmtId="0" fontId="27" fillId="13" borderId="0" xfId="0" applyFont="1" applyFill="1" applyAlignment="1">
      <alignment vertical="center" wrapText="1"/>
    </xf>
    <xf numFmtId="0" fontId="8" fillId="13" borderId="10" xfId="0" applyFont="1" applyFill="1" applyBorder="1" applyAlignment="1">
      <alignment horizontal="center" vertical="center"/>
    </xf>
    <xf numFmtId="0" fontId="0" fillId="13" borderId="0" xfId="0" applyFill="1" applyAlignment="1">
      <alignment horizontal="center" vertical="center"/>
    </xf>
    <xf numFmtId="0" fontId="0" fillId="13" borderId="0" xfId="0" applyFill="1"/>
    <xf numFmtId="43" fontId="61" fillId="0" borderId="12" xfId="1" applyNumberFormat="1" applyFont="1" applyFill="1" applyBorder="1" applyAlignment="1">
      <alignment horizontal="center" vertical="center" wrapText="1"/>
    </xf>
    <xf numFmtId="0" fontId="8" fillId="16" borderId="83" xfId="0" applyFont="1" applyFill="1" applyBorder="1" applyAlignment="1">
      <alignment horizontal="center" vertical="center"/>
    </xf>
    <xf numFmtId="2" fontId="8" fillId="2" borderId="84" xfId="0" applyNumberFormat="1" applyFont="1" applyFill="1" applyBorder="1" applyAlignment="1">
      <alignment horizontal="center" vertical="center"/>
    </xf>
    <xf numFmtId="2" fontId="8" fillId="2" borderId="85" xfId="0" applyNumberFormat="1" applyFont="1" applyFill="1" applyBorder="1" applyAlignment="1">
      <alignment horizontal="center" vertical="center"/>
    </xf>
    <xf numFmtId="2" fontId="13" fillId="2" borderId="84" xfId="0" applyNumberFormat="1" applyFont="1" applyFill="1" applyBorder="1" applyAlignment="1">
      <alignment horizontal="center" vertical="center"/>
    </xf>
    <xf numFmtId="2" fontId="8" fillId="2" borderId="86" xfId="0" applyNumberFormat="1" applyFont="1" applyFill="1" applyBorder="1" applyAlignment="1">
      <alignment horizontal="center" vertical="center"/>
    </xf>
    <xf numFmtId="2" fontId="8" fillId="2" borderId="88" xfId="0" applyNumberFormat="1" applyFont="1" applyFill="1" applyBorder="1" applyAlignment="1">
      <alignment horizontal="center" vertical="center"/>
    </xf>
    <xf numFmtId="2" fontId="8" fillId="2" borderId="89" xfId="0" applyNumberFormat="1" applyFont="1" applyFill="1" applyBorder="1" applyAlignment="1">
      <alignment horizontal="center" vertical="center"/>
    </xf>
    <xf numFmtId="0" fontId="8" fillId="16" borderId="87" xfId="0" applyFont="1" applyFill="1" applyBorder="1" applyAlignment="1">
      <alignment horizontal="center" vertical="center"/>
    </xf>
    <xf numFmtId="166" fontId="62" fillId="2" borderId="23" xfId="0" applyNumberFormat="1" applyFont="1" applyFill="1" applyBorder="1" applyAlignment="1">
      <alignment horizontal="center"/>
    </xf>
    <xf numFmtId="2" fontId="63" fillId="2" borderId="0" xfId="0" applyNumberFormat="1" applyFont="1" applyFill="1" applyAlignment="1">
      <alignment horizontal="left"/>
    </xf>
    <xf numFmtId="2" fontId="8" fillId="2" borderId="93" xfId="0" applyNumberFormat="1" applyFont="1" applyFill="1" applyBorder="1" applyAlignment="1">
      <alignment horizontal="center" vertical="center"/>
    </xf>
    <xf numFmtId="2" fontId="8" fillId="2" borderId="94" xfId="0" applyNumberFormat="1" applyFont="1" applyFill="1" applyBorder="1" applyAlignment="1">
      <alignment horizontal="center" vertical="center"/>
    </xf>
    <xf numFmtId="2" fontId="13" fillId="2" borderId="93" xfId="0" applyNumberFormat="1" applyFont="1" applyFill="1" applyBorder="1" applyAlignment="1">
      <alignment horizontal="center" vertical="center"/>
    </xf>
    <xf numFmtId="2" fontId="8" fillId="2" borderId="95" xfId="0" applyNumberFormat="1" applyFont="1" applyFill="1" applyBorder="1" applyAlignment="1">
      <alignment horizontal="center" vertical="center"/>
    </xf>
    <xf numFmtId="49" fontId="1" fillId="14" borderId="10" xfId="0" applyNumberFormat="1" applyFont="1" applyFill="1" applyBorder="1" applyAlignment="1">
      <alignment horizontal="right"/>
    </xf>
    <xf numFmtId="0" fontId="8" fillId="2" borderId="0" xfId="0" applyFont="1" applyFill="1" applyBorder="1"/>
    <xf numFmtId="0" fontId="28" fillId="2" borderId="0" xfId="0" applyFont="1" applyFill="1" applyBorder="1" applyAlignment="1">
      <alignment horizontal="right"/>
    </xf>
    <xf numFmtId="0" fontId="1" fillId="2" borderId="9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2" borderId="99" xfId="0" applyFill="1" applyBorder="1"/>
    <xf numFmtId="0" fontId="31" fillId="2" borderId="101" xfId="0" applyFont="1" applyFill="1" applyBorder="1" applyAlignment="1">
      <alignment horizontal="center" vertical="center" wrapText="1"/>
    </xf>
    <xf numFmtId="0" fontId="1" fillId="2" borderId="102" xfId="0" applyFont="1" applyFill="1" applyBorder="1" applyAlignment="1">
      <alignment horizontal="left"/>
    </xf>
    <xf numFmtId="0" fontId="44" fillId="2" borderId="103" xfId="0" applyFont="1" applyFill="1" applyBorder="1" applyAlignment="1">
      <alignment horizontal="left"/>
    </xf>
    <xf numFmtId="0" fontId="45" fillId="2" borderId="100" xfId="0" applyFont="1" applyFill="1" applyBorder="1" applyAlignment="1">
      <alignment horizontal="left"/>
    </xf>
    <xf numFmtId="39" fontId="46" fillId="2" borderId="100" xfId="1" applyNumberFormat="1" applyFont="1" applyFill="1" applyBorder="1" applyAlignment="1">
      <alignment horizontal="left"/>
    </xf>
    <xf numFmtId="39" fontId="47" fillId="2" borderId="100" xfId="1" applyNumberFormat="1" applyFont="1" applyFill="1" applyBorder="1" applyAlignment="1">
      <alignment horizontal="left"/>
    </xf>
    <xf numFmtId="0" fontId="48" fillId="2" borderId="100" xfId="0" applyFont="1" applyFill="1" applyBorder="1" applyAlignment="1">
      <alignment horizontal="left" vertical="top"/>
    </xf>
    <xf numFmtId="10" fontId="13" fillId="2" borderId="105" xfId="0" applyNumberFormat="1" applyFont="1" applyFill="1" applyBorder="1" applyAlignment="1">
      <alignment horizontal="center"/>
    </xf>
    <xf numFmtId="10" fontId="13" fillId="2" borderId="105" xfId="0" applyNumberFormat="1" applyFont="1" applyFill="1" applyBorder="1" applyAlignment="1">
      <alignment horizontal="center" vertical="center"/>
    </xf>
    <xf numFmtId="10" fontId="13" fillId="2" borderId="108" xfId="0" applyNumberFormat="1" applyFont="1" applyFill="1" applyBorder="1" applyAlignment="1">
      <alignment horizontal="right"/>
    </xf>
    <xf numFmtId="0" fontId="2" fillId="2" borderId="100" xfId="0" applyFont="1" applyFill="1" applyBorder="1" applyAlignment="1">
      <alignment horizontal="left" vertical="center"/>
    </xf>
    <xf numFmtId="0" fontId="0" fillId="2" borderId="110" xfId="0" applyFill="1" applyBorder="1"/>
    <xf numFmtId="0" fontId="0" fillId="0" borderId="110" xfId="0" applyBorder="1"/>
    <xf numFmtId="0" fontId="0" fillId="0" borderId="111" xfId="0" applyBorder="1"/>
    <xf numFmtId="0" fontId="0" fillId="2" borderId="121" xfId="0" applyFill="1" applyBorder="1"/>
    <xf numFmtId="2" fontId="40" fillId="2" borderId="0" xfId="0" applyNumberFormat="1" applyFont="1" applyFill="1" applyBorder="1" applyAlignment="1">
      <alignment horizontal="center"/>
    </xf>
    <xf numFmtId="39" fontId="40" fillId="2" borderId="100" xfId="0" applyNumberFormat="1" applyFont="1" applyFill="1" applyBorder="1" applyAlignment="1">
      <alignment horizontal="center"/>
    </xf>
    <xf numFmtId="0" fontId="0" fillId="0" borderId="123" xfId="0" applyBorder="1"/>
    <xf numFmtId="0" fontId="0" fillId="0" borderId="124" xfId="0" applyBorder="1"/>
    <xf numFmtId="0" fontId="0" fillId="0" borderId="112" xfId="0" applyBorder="1"/>
    <xf numFmtId="0" fontId="0" fillId="0" borderId="113" xfId="0" applyBorder="1"/>
    <xf numFmtId="39" fontId="40" fillId="0" borderId="125" xfId="0" applyNumberFormat="1" applyFont="1" applyBorder="1" applyAlignment="1">
      <alignment horizontal="center"/>
    </xf>
    <xf numFmtId="0" fontId="31" fillId="0" borderId="122" xfId="0" applyFont="1" applyBorder="1" applyAlignment="1">
      <alignment horizontal="center" vertical="center" wrapText="1"/>
    </xf>
    <xf numFmtId="2" fontId="8" fillId="2" borderId="126" xfId="0" applyNumberFormat="1" applyFont="1" applyFill="1" applyBorder="1" applyAlignment="1">
      <alignment horizontal="center" vertical="center"/>
    </xf>
    <xf numFmtId="0" fontId="0" fillId="0" borderId="127" xfId="0" applyBorder="1"/>
    <xf numFmtId="0" fontId="0" fillId="2" borderId="0" xfId="0" applyFill="1" applyBorder="1" applyAlignment="1">
      <alignment horizontal="left"/>
    </xf>
    <xf numFmtId="0" fontId="0" fillId="2" borderId="128" xfId="0" applyFill="1" applyBorder="1"/>
    <xf numFmtId="0" fontId="0" fillId="0" borderId="90" xfId="0" applyBorder="1"/>
    <xf numFmtId="0" fontId="0" fillId="2" borderId="129" xfId="0" applyFill="1" applyBorder="1"/>
    <xf numFmtId="0" fontId="0" fillId="2" borderId="128" xfId="0" applyFill="1" applyBorder="1" applyAlignment="1">
      <alignment horizontal="left"/>
    </xf>
    <xf numFmtId="2" fontId="8" fillId="18" borderId="133" xfId="0" applyNumberFormat="1" applyFont="1" applyFill="1" applyBorder="1" applyAlignment="1">
      <alignment horizontal="center" vertical="center"/>
    </xf>
    <xf numFmtId="2" fontId="8" fillId="0" borderId="132" xfId="0" applyNumberFormat="1" applyFont="1" applyFill="1" applyBorder="1" applyAlignment="1">
      <alignment horizontal="center" vertical="center"/>
    </xf>
    <xf numFmtId="2" fontId="8" fillId="2" borderId="138" xfId="0" applyNumberFormat="1" applyFont="1" applyFill="1" applyBorder="1" applyAlignment="1">
      <alignment horizontal="center" vertical="center"/>
    </xf>
    <xf numFmtId="2" fontId="8" fillId="2" borderId="139" xfId="0" applyNumberFormat="1" applyFont="1" applyFill="1" applyBorder="1" applyAlignment="1">
      <alignment horizontal="center" vertical="center"/>
    </xf>
    <xf numFmtId="2" fontId="13" fillId="2" borderId="138" xfId="0" applyNumberFormat="1" applyFont="1" applyFill="1" applyBorder="1" applyAlignment="1">
      <alignment horizontal="center" vertical="center"/>
    </xf>
    <xf numFmtId="2" fontId="8" fillId="2" borderId="140" xfId="0" applyNumberFormat="1" applyFont="1" applyFill="1" applyBorder="1" applyAlignment="1">
      <alignment horizontal="center" vertical="center"/>
    </xf>
    <xf numFmtId="0" fontId="8" fillId="16" borderId="137" xfId="0" applyFont="1" applyFill="1" applyBorder="1" applyAlignment="1">
      <alignment horizontal="center" vertical="center"/>
    </xf>
    <xf numFmtId="0" fontId="8" fillId="16" borderId="42" xfId="0" applyFont="1" applyFill="1" applyBorder="1" applyAlignment="1">
      <alignment horizontal="center" vertical="center"/>
    </xf>
    <xf numFmtId="2" fontId="8" fillId="2" borderId="133" xfId="0" applyNumberFormat="1" applyFont="1" applyFill="1" applyBorder="1" applyAlignment="1">
      <alignment horizontal="center" vertical="center"/>
    </xf>
    <xf numFmtId="0" fontId="0" fillId="2" borderId="141" xfId="0" applyFill="1" applyBorder="1"/>
    <xf numFmtId="0" fontId="0" fillId="2" borderId="142" xfId="0" applyFill="1" applyBorder="1"/>
    <xf numFmtId="0" fontId="0" fillId="2" borderId="102" xfId="0" applyFill="1" applyBorder="1"/>
    <xf numFmtId="0" fontId="2" fillId="2" borderId="128" xfId="0" applyFont="1" applyFill="1" applyBorder="1" applyAlignment="1">
      <alignment horizontal="right" vertical="center"/>
    </xf>
    <xf numFmtId="0" fontId="2" fillId="2" borderId="128" xfId="0" applyFont="1" applyFill="1" applyBorder="1" applyAlignment="1">
      <alignment horizontal="left" vertical="center"/>
    </xf>
    <xf numFmtId="0" fontId="2" fillId="2" borderId="102" xfId="0" applyFont="1" applyFill="1" applyBorder="1" applyAlignment="1">
      <alignment horizontal="left" vertical="center"/>
    </xf>
    <xf numFmtId="0" fontId="0" fillId="2" borderId="143" xfId="0" applyFill="1" applyBorder="1" applyAlignment="1">
      <alignment horizontal="right" vertical="center"/>
    </xf>
    <xf numFmtId="0" fontId="0" fillId="2" borderId="151" xfId="0" applyFill="1" applyBorder="1"/>
    <xf numFmtId="49" fontId="4" fillId="2" borderId="145" xfId="0" applyNumberFormat="1" applyFont="1" applyFill="1" applyBorder="1"/>
    <xf numFmtId="0" fontId="0" fillId="2" borderId="146" xfId="0" applyFill="1" applyBorder="1"/>
    <xf numFmtId="2" fontId="13" fillId="2" borderId="74" xfId="0" applyNumberFormat="1" applyFont="1" applyFill="1" applyBorder="1" applyAlignment="1">
      <alignment horizontal="center" vertical="center"/>
    </xf>
    <xf numFmtId="2" fontId="13" fillId="2" borderId="6" xfId="0" applyNumberFormat="1" applyFont="1" applyFill="1" applyBorder="1" applyAlignment="1">
      <alignment horizontal="center" vertical="center"/>
    </xf>
    <xf numFmtId="2" fontId="13" fillId="2" borderId="155" xfId="0" applyNumberFormat="1" applyFont="1" applyFill="1" applyBorder="1" applyAlignment="1">
      <alignment horizontal="center" vertical="center"/>
    </xf>
    <xf numFmtId="39" fontId="21" fillId="17" borderId="65" xfId="0" applyNumberFormat="1" applyFont="1" applyFill="1" applyBorder="1" applyAlignment="1">
      <alignment horizontal="center"/>
    </xf>
    <xf numFmtId="39" fontId="21" fillId="17" borderId="156" xfId="1" applyNumberFormat="1" applyFont="1" applyFill="1" applyBorder="1" applyAlignment="1">
      <alignment horizontal="center"/>
    </xf>
    <xf numFmtId="39" fontId="21" fillId="17" borderId="158" xfId="1" applyNumberFormat="1" applyFont="1" applyFill="1" applyBorder="1" applyAlignment="1">
      <alignment horizontal="center"/>
    </xf>
    <xf numFmtId="39" fontId="21" fillId="17" borderId="157" xfId="0" applyNumberFormat="1" applyFont="1" applyFill="1" applyBorder="1" applyAlignment="1">
      <alignment horizontal="center"/>
    </xf>
    <xf numFmtId="39" fontId="21" fillId="17" borderId="160" xfId="1" applyNumberFormat="1" applyFont="1" applyFill="1" applyBorder="1" applyAlignment="1">
      <alignment horizontal="center"/>
    </xf>
    <xf numFmtId="39" fontId="21" fillId="17" borderId="159" xfId="0" applyNumberFormat="1" applyFont="1" applyFill="1" applyBorder="1" applyAlignment="1">
      <alignment horizontal="center"/>
    </xf>
    <xf numFmtId="2" fontId="13" fillId="2" borderId="161" xfId="0" applyNumberFormat="1" applyFont="1" applyFill="1" applyBorder="1" applyAlignment="1">
      <alignment horizontal="center" vertical="center"/>
    </xf>
    <xf numFmtId="2" fontId="13" fillId="2" borderId="163" xfId="0" applyNumberFormat="1" applyFont="1" applyFill="1" applyBorder="1" applyAlignment="1">
      <alignment horizontal="center" vertical="center"/>
    </xf>
    <xf numFmtId="2" fontId="40" fillId="17" borderId="47" xfId="0" applyNumberFormat="1" applyFont="1" applyFill="1" applyBorder="1"/>
    <xf numFmtId="2" fontId="40" fillId="17" borderId="13" xfId="0" applyNumberFormat="1" applyFont="1" applyFill="1" applyBorder="1"/>
    <xf numFmtId="2" fontId="40" fillId="17" borderId="96" xfId="0" applyNumberFormat="1" applyFont="1" applyFill="1" applyBorder="1"/>
    <xf numFmtId="2" fontId="40" fillId="17" borderId="14" xfId="0" applyNumberFormat="1" applyFont="1" applyFill="1" applyBorder="1"/>
    <xf numFmtId="0" fontId="64" fillId="2" borderId="102" xfId="0" applyFont="1" applyFill="1" applyBorder="1"/>
    <xf numFmtId="0" fontId="64" fillId="2" borderId="99" xfId="0" applyFont="1" applyFill="1" applyBorder="1"/>
    <xf numFmtId="0" fontId="64" fillId="2" borderId="0" xfId="0" applyFont="1" applyFill="1"/>
    <xf numFmtId="0" fontId="64" fillId="0" borderId="0" xfId="0" applyFont="1"/>
    <xf numFmtId="0" fontId="65" fillId="2" borderId="0" xfId="0" applyFont="1" applyFill="1" applyBorder="1" applyAlignment="1">
      <alignment horizontal="right" vertical="center"/>
    </xf>
    <xf numFmtId="0" fontId="65" fillId="2" borderId="0" xfId="0" applyFont="1" applyFill="1" applyBorder="1" applyAlignment="1">
      <alignment horizontal="left" vertical="center"/>
    </xf>
    <xf numFmtId="0" fontId="65" fillId="2" borderId="100" xfId="0" applyFont="1" applyFill="1" applyBorder="1" applyAlignment="1">
      <alignment horizontal="left" vertical="center"/>
    </xf>
    <xf numFmtId="0" fontId="64" fillId="2" borderId="55" xfId="0" applyFont="1" applyFill="1" applyBorder="1" applyAlignment="1">
      <alignment horizontal="right" vertical="center"/>
    </xf>
    <xf numFmtId="0" fontId="64" fillId="2" borderId="0" xfId="0" applyFont="1" applyFill="1" applyAlignment="1">
      <alignment horizontal="right" vertical="center"/>
    </xf>
    <xf numFmtId="0" fontId="64" fillId="0" borderId="0" xfId="0" applyFont="1" applyAlignment="1">
      <alignment horizontal="right" vertical="center"/>
    </xf>
    <xf numFmtId="49" fontId="68" fillId="2" borderId="0" xfId="0" applyNumberFormat="1" applyFont="1" applyFill="1" applyBorder="1"/>
    <xf numFmtId="0" fontId="64" fillId="2" borderId="55" xfId="0" applyFont="1" applyFill="1" applyBorder="1"/>
    <xf numFmtId="166" fontId="71" fillId="2" borderId="23" xfId="0" applyNumberFormat="1" applyFont="1" applyFill="1" applyBorder="1" applyAlignment="1">
      <alignment horizontal="center"/>
    </xf>
    <xf numFmtId="0" fontId="74" fillId="2" borderId="23" xfId="0" applyFont="1" applyFill="1" applyBorder="1" applyAlignment="1">
      <alignment horizontal="center"/>
    </xf>
    <xf numFmtId="49" fontId="75" fillId="2" borderId="23" xfId="0" applyNumberFormat="1" applyFont="1" applyFill="1" applyBorder="1" applyAlignment="1">
      <alignment horizontal="left"/>
    </xf>
    <xf numFmtId="49" fontId="76" fillId="2" borderId="0" xfId="0" applyNumberFormat="1" applyFont="1" applyFill="1" applyBorder="1" applyAlignment="1">
      <alignment horizontal="right"/>
    </xf>
    <xf numFmtId="49" fontId="78" fillId="2" borderId="24" xfId="0" applyNumberFormat="1" applyFont="1" applyFill="1" applyBorder="1" applyAlignment="1">
      <alignment horizontal="left"/>
    </xf>
    <xf numFmtId="10" fontId="77" fillId="2" borderId="105" xfId="0" applyNumberFormat="1" applyFont="1" applyFill="1" applyBorder="1" applyAlignment="1">
      <alignment horizontal="center"/>
    </xf>
    <xf numFmtId="0" fontId="74" fillId="2" borderId="0" xfId="0" applyFont="1" applyFill="1" applyBorder="1"/>
    <xf numFmtId="10" fontId="77" fillId="2" borderId="105" xfId="0" applyNumberFormat="1" applyFont="1" applyFill="1" applyBorder="1" applyAlignment="1">
      <alignment horizontal="center" vertical="center"/>
    </xf>
    <xf numFmtId="0" fontId="64" fillId="2" borderId="0" xfId="0" applyFont="1" applyFill="1" applyBorder="1"/>
    <xf numFmtId="0" fontId="82" fillId="2" borderId="0" xfId="0" applyFont="1" applyFill="1" applyBorder="1" applyAlignment="1">
      <alignment horizontal="right"/>
    </xf>
    <xf numFmtId="0" fontId="82" fillId="2" borderId="22" xfId="0" applyFont="1" applyFill="1" applyBorder="1" applyAlignment="1">
      <alignment horizontal="right"/>
    </xf>
    <xf numFmtId="0" fontId="82" fillId="2" borderId="73" xfId="0" applyFont="1" applyFill="1" applyBorder="1" applyAlignment="1">
      <alignment horizontal="right"/>
    </xf>
    <xf numFmtId="10" fontId="77" fillId="2" borderId="108" xfId="0" applyNumberFormat="1" applyFont="1" applyFill="1" applyBorder="1" applyAlignment="1">
      <alignment horizontal="right"/>
    </xf>
    <xf numFmtId="0" fontId="64" fillId="2" borderId="15" xfId="0" applyFont="1" applyFill="1" applyBorder="1"/>
    <xf numFmtId="49" fontId="64" fillId="2" borderId="0" xfId="0" applyNumberFormat="1" applyFont="1" applyFill="1" applyBorder="1"/>
    <xf numFmtId="0" fontId="64" fillId="2" borderId="121" xfId="0" applyFont="1" applyFill="1" applyBorder="1"/>
    <xf numFmtId="0" fontId="80" fillId="2" borderId="15" xfId="0" applyFont="1" applyFill="1" applyBorder="1" applyAlignment="1">
      <alignment horizontal="center"/>
    </xf>
    <xf numFmtId="0" fontId="80" fillId="2" borderId="38" xfId="0" applyFont="1" applyFill="1" applyBorder="1" applyAlignment="1">
      <alignment horizontal="center" vertical="center" wrapText="1"/>
    </xf>
    <xf numFmtId="0" fontId="72" fillId="0" borderId="54" xfId="0" applyFont="1" applyFill="1" applyBorder="1" applyAlignment="1">
      <alignment horizontal="center" vertical="center" wrapText="1"/>
    </xf>
    <xf numFmtId="0" fontId="72" fillId="0" borderId="58" xfId="0" applyFont="1" applyFill="1" applyBorder="1" applyAlignment="1">
      <alignment horizontal="center" vertical="center" wrapText="1"/>
    </xf>
    <xf numFmtId="0" fontId="72" fillId="0" borderId="50" xfId="0" applyFont="1" applyFill="1" applyBorder="1" applyAlignment="1">
      <alignment horizontal="center" vertical="center" wrapText="1"/>
    </xf>
    <xf numFmtId="0" fontId="72" fillId="0" borderId="51" xfId="0" applyFont="1" applyFill="1" applyBorder="1" applyAlignment="1">
      <alignment horizontal="center" vertical="center" wrapText="1"/>
    </xf>
    <xf numFmtId="0" fontId="72" fillId="0" borderId="52" xfId="0" applyFont="1" applyFill="1" applyBorder="1" applyAlignment="1">
      <alignment horizontal="center" vertical="center" wrapText="1"/>
    </xf>
    <xf numFmtId="0" fontId="64" fillId="0" borderId="0" xfId="0" applyFont="1" applyFill="1"/>
    <xf numFmtId="2" fontId="74" fillId="2" borderId="93" xfId="0" applyNumberFormat="1" applyFont="1" applyFill="1" applyBorder="1" applyAlignment="1">
      <alignment horizontal="center" vertical="center"/>
    </xf>
    <xf numFmtId="2" fontId="74" fillId="2" borderId="94" xfId="0" applyNumberFormat="1" applyFont="1" applyFill="1" applyBorder="1" applyAlignment="1">
      <alignment horizontal="center" vertical="center"/>
    </xf>
    <xf numFmtId="2" fontId="77" fillId="2" borderId="8" xfId="0" applyNumberFormat="1" applyFont="1" applyFill="1" applyBorder="1" applyAlignment="1">
      <alignment horizontal="center" vertical="center"/>
    </xf>
    <xf numFmtId="2" fontId="77" fillId="2" borderId="93" xfId="0" applyNumberFormat="1" applyFont="1" applyFill="1" applyBorder="1" applyAlignment="1">
      <alignment horizontal="center" vertical="center"/>
    </xf>
    <xf numFmtId="2" fontId="74" fillId="2" borderId="95" xfId="0" applyNumberFormat="1" applyFont="1" applyFill="1" applyBorder="1" applyAlignment="1">
      <alignment horizontal="center" vertical="center"/>
    </xf>
    <xf numFmtId="2" fontId="74" fillId="2" borderId="88" xfId="0" applyNumberFormat="1" applyFont="1" applyFill="1" applyBorder="1" applyAlignment="1">
      <alignment horizontal="center" vertical="center"/>
    </xf>
    <xf numFmtId="0" fontId="74" fillId="0" borderId="40" xfId="0" applyFont="1" applyFill="1" applyBorder="1" applyAlignment="1">
      <alignment horizontal="center" vertical="center"/>
    </xf>
    <xf numFmtId="2" fontId="74" fillId="2" borderId="25" xfId="0" applyNumberFormat="1" applyFont="1" applyFill="1" applyBorder="1" applyAlignment="1">
      <alignment horizontal="center" vertical="center"/>
    </xf>
    <xf numFmtId="2" fontId="74" fillId="2" borderId="21" xfId="0" applyNumberFormat="1" applyFont="1" applyFill="1" applyBorder="1" applyAlignment="1">
      <alignment horizontal="center" vertical="center"/>
    </xf>
    <xf numFmtId="2" fontId="77" fillId="2" borderId="6" xfId="0" applyNumberFormat="1" applyFont="1" applyFill="1" applyBorder="1" applyAlignment="1">
      <alignment horizontal="center" vertical="center"/>
    </xf>
    <xf numFmtId="2" fontId="77" fillId="2" borderId="10" xfId="0" applyNumberFormat="1" applyFont="1" applyFill="1" applyBorder="1" applyAlignment="1">
      <alignment horizontal="center" vertical="center"/>
    </xf>
    <xf numFmtId="2" fontId="74" fillId="2" borderId="10" xfId="0" applyNumberFormat="1" applyFont="1" applyFill="1" applyBorder="1" applyAlignment="1">
      <alignment horizontal="center" vertical="center"/>
    </xf>
    <xf numFmtId="2" fontId="74" fillId="2" borderId="11" xfId="0" applyNumberFormat="1" applyFont="1" applyFill="1" applyBorder="1" applyAlignment="1">
      <alignment horizontal="center" vertical="center"/>
    </xf>
    <xf numFmtId="0" fontId="74" fillId="16" borderId="83" xfId="0" applyFont="1" applyFill="1" applyBorder="1" applyAlignment="1">
      <alignment horizontal="center" vertical="center"/>
    </xf>
    <xf numFmtId="2" fontId="74" fillId="2" borderId="84" xfId="0" applyNumberFormat="1" applyFont="1" applyFill="1" applyBorder="1" applyAlignment="1">
      <alignment horizontal="center" vertical="center"/>
    </xf>
    <xf numFmtId="2" fontId="74" fillId="2" borderId="85" xfId="0" applyNumberFormat="1" applyFont="1" applyFill="1" applyBorder="1" applyAlignment="1">
      <alignment horizontal="center" vertical="center"/>
    </xf>
    <xf numFmtId="2" fontId="77" fillId="2" borderId="84" xfId="0" applyNumberFormat="1" applyFont="1" applyFill="1" applyBorder="1" applyAlignment="1">
      <alignment horizontal="center" vertical="center"/>
    </xf>
    <xf numFmtId="2" fontId="74" fillId="2" borderId="86" xfId="0" applyNumberFormat="1" applyFont="1" applyFill="1" applyBorder="1" applyAlignment="1">
      <alignment horizontal="center" vertical="center"/>
    </xf>
    <xf numFmtId="2" fontId="77" fillId="2" borderId="155" xfId="0" applyNumberFormat="1" applyFont="1" applyFill="1" applyBorder="1" applyAlignment="1">
      <alignment horizontal="center" vertical="center"/>
    </xf>
    <xf numFmtId="2" fontId="74" fillId="2" borderId="33" xfId="0" applyNumberFormat="1" applyFont="1" applyFill="1" applyBorder="1" applyAlignment="1">
      <alignment horizontal="center" vertical="center"/>
    </xf>
    <xf numFmtId="2" fontId="74" fillId="2" borderId="8" xfId="0" applyNumberFormat="1" applyFont="1" applyFill="1" applyBorder="1" applyAlignment="1">
      <alignment horizontal="center" vertical="center"/>
    </xf>
    <xf numFmtId="2" fontId="74" fillId="2" borderId="9" xfId="0" applyNumberFormat="1" applyFont="1" applyFill="1" applyBorder="1" applyAlignment="1">
      <alignment horizontal="center" vertical="center"/>
    </xf>
    <xf numFmtId="0" fontId="74" fillId="0" borderId="46" xfId="0" applyFont="1" applyFill="1" applyBorder="1" applyAlignment="1">
      <alignment horizontal="center" vertical="center"/>
    </xf>
    <xf numFmtId="2" fontId="74" fillId="2" borderId="57" xfId="0" applyNumberFormat="1" applyFont="1" applyFill="1" applyBorder="1" applyAlignment="1">
      <alignment horizontal="center" vertical="center"/>
    </xf>
    <xf numFmtId="0" fontId="74" fillId="16" borderId="87" xfId="0" applyFont="1" applyFill="1" applyBorder="1" applyAlignment="1">
      <alignment horizontal="center" vertical="center"/>
    </xf>
    <xf numFmtId="2" fontId="74" fillId="2" borderId="89" xfId="0" applyNumberFormat="1" applyFont="1" applyFill="1" applyBorder="1" applyAlignment="1">
      <alignment horizontal="center" vertical="center"/>
    </xf>
    <xf numFmtId="0" fontId="89" fillId="12" borderId="35" xfId="0" applyFont="1" applyFill="1" applyBorder="1" applyAlignment="1">
      <alignment horizontal="center" vertical="center"/>
    </xf>
    <xf numFmtId="2" fontId="74" fillId="12" borderId="6" xfId="0" applyNumberFormat="1" applyFont="1" applyFill="1" applyBorder="1" applyAlignment="1">
      <alignment horizontal="center" vertical="center"/>
    </xf>
    <xf numFmtId="2" fontId="74" fillId="12" borderId="7" xfId="0" applyNumberFormat="1" applyFont="1" applyFill="1" applyBorder="1" applyAlignment="1">
      <alignment horizontal="center" vertical="center"/>
    </xf>
    <xf numFmtId="0" fontId="74" fillId="12" borderId="63" xfId="0" applyFont="1" applyFill="1" applyBorder="1" applyAlignment="1">
      <alignment horizontal="center" vertical="center"/>
    </xf>
    <xf numFmtId="2" fontId="77" fillId="12" borderId="6" xfId="0" applyNumberFormat="1" applyFont="1" applyFill="1" applyBorder="1" applyAlignment="1">
      <alignment horizontal="center" vertical="center"/>
    </xf>
    <xf numFmtId="2" fontId="74" fillId="12" borderId="37" xfId="0" applyNumberFormat="1" applyFont="1" applyFill="1" applyBorder="1" applyAlignment="1">
      <alignment horizontal="center" vertical="center"/>
    </xf>
    <xf numFmtId="2" fontId="74" fillId="12" borderId="36" xfId="0" applyNumberFormat="1" applyFont="1" applyFill="1" applyBorder="1" applyAlignment="1">
      <alignment horizontal="center" vertical="center"/>
    </xf>
    <xf numFmtId="2" fontId="74" fillId="12" borderId="49" xfId="0" applyNumberFormat="1" applyFont="1" applyFill="1" applyBorder="1" applyAlignment="1">
      <alignment horizontal="center" vertical="center"/>
    </xf>
    <xf numFmtId="2" fontId="74" fillId="12" borderId="72" xfId="0" applyNumberFormat="1" applyFont="1" applyFill="1" applyBorder="1" applyAlignment="1">
      <alignment horizontal="center" vertical="center"/>
    </xf>
    <xf numFmtId="0" fontId="88" fillId="0" borderId="15" xfId="0" applyFont="1" applyFill="1" applyBorder="1" applyAlignment="1">
      <alignment vertical="center"/>
    </xf>
    <xf numFmtId="2" fontId="90" fillId="0" borderId="39" xfId="0" applyNumberFormat="1" applyFont="1" applyFill="1" applyBorder="1" applyAlignment="1">
      <alignment horizontal="center" vertical="center"/>
    </xf>
    <xf numFmtId="2" fontId="91" fillId="0" borderId="39" xfId="0" applyNumberFormat="1" applyFont="1" applyFill="1" applyBorder="1" applyAlignment="1">
      <alignment horizontal="center" vertical="center"/>
    </xf>
    <xf numFmtId="2" fontId="77" fillId="0" borderId="39" xfId="0" applyNumberFormat="1" applyFont="1" applyFill="1" applyBorder="1" applyAlignment="1">
      <alignment horizontal="center" vertical="center"/>
    </xf>
    <xf numFmtId="2" fontId="74" fillId="0" borderId="33" xfId="0" applyNumberFormat="1" applyFont="1" applyFill="1" applyBorder="1" applyAlignment="1">
      <alignment horizontal="center" vertical="center"/>
    </xf>
    <xf numFmtId="2" fontId="74" fillId="0" borderId="34" xfId="0" applyNumberFormat="1" applyFont="1" applyFill="1" applyBorder="1" applyAlignment="1">
      <alignment horizontal="center" vertical="center"/>
    </xf>
    <xf numFmtId="2" fontId="74" fillId="0" borderId="69" xfId="0" applyNumberFormat="1" applyFont="1" applyFill="1" applyBorder="1" applyAlignment="1">
      <alignment horizontal="center" vertical="center"/>
    </xf>
    <xf numFmtId="2" fontId="74" fillId="0" borderId="71" xfId="0" applyNumberFormat="1" applyFont="1" applyFill="1" applyBorder="1" applyAlignment="1">
      <alignment horizontal="center" vertical="center"/>
    </xf>
    <xf numFmtId="2" fontId="74" fillId="0" borderId="74" xfId="0" applyNumberFormat="1" applyFont="1" applyFill="1" applyBorder="1" applyAlignment="1">
      <alignment horizontal="center" vertical="center"/>
    </xf>
    <xf numFmtId="0" fontId="64" fillId="2" borderId="110" xfId="0" applyFont="1" applyFill="1" applyBorder="1"/>
    <xf numFmtId="0" fontId="77" fillId="0" borderId="15" xfId="0" applyFont="1" applyBorder="1"/>
    <xf numFmtId="0" fontId="77" fillId="0" borderId="0" xfId="0" applyFont="1" applyBorder="1"/>
    <xf numFmtId="2" fontId="77" fillId="0" borderId="0" xfId="0" applyNumberFormat="1" applyFont="1" applyBorder="1"/>
    <xf numFmtId="0" fontId="77" fillId="2" borderId="0" xfId="0" applyFont="1" applyFill="1" applyBorder="1"/>
    <xf numFmtId="0" fontId="77" fillId="2" borderId="41" xfId="0" applyFont="1" applyFill="1" applyBorder="1"/>
    <xf numFmtId="0" fontId="77" fillId="2" borderId="80" xfId="0" applyFont="1" applyFill="1" applyBorder="1" applyAlignment="1">
      <alignment horizontal="left"/>
    </xf>
    <xf numFmtId="0" fontId="92" fillId="2" borderId="103" xfId="0" applyFont="1" applyFill="1" applyBorder="1" applyAlignment="1">
      <alignment horizontal="left"/>
    </xf>
    <xf numFmtId="0" fontId="93" fillId="2" borderId="40" xfId="0" applyFont="1" applyFill="1" applyBorder="1"/>
    <xf numFmtId="0" fontId="94" fillId="2" borderId="23" xfId="0" applyFont="1" applyFill="1" applyBorder="1"/>
    <xf numFmtId="0" fontId="84" fillId="13" borderId="0" xfId="0" applyFont="1" applyFill="1" applyBorder="1" applyAlignment="1">
      <alignment horizontal="center" vertical="center"/>
    </xf>
    <xf numFmtId="0" fontId="95" fillId="2" borderId="100" xfId="0" applyFont="1" applyFill="1" applyBorder="1" applyAlignment="1">
      <alignment horizontal="left"/>
    </xf>
    <xf numFmtId="0" fontId="96" fillId="0" borderId="16" xfId="0" applyFont="1" applyBorder="1" applyAlignment="1">
      <alignment vertical="top"/>
    </xf>
    <xf numFmtId="0" fontId="96" fillId="0" borderId="0" xfId="0" applyFont="1" applyBorder="1" applyAlignment="1">
      <alignment vertical="top"/>
    </xf>
    <xf numFmtId="0" fontId="96" fillId="2" borderId="22" xfId="0" applyFont="1" applyFill="1" applyBorder="1" applyAlignment="1">
      <alignment vertical="top"/>
    </xf>
    <xf numFmtId="0" fontId="78" fillId="2" borderId="0" xfId="0" applyFont="1" applyFill="1" applyBorder="1" applyAlignment="1">
      <alignment horizontal="center" vertical="center" wrapText="1"/>
    </xf>
    <xf numFmtId="0" fontId="64" fillId="0" borderId="123" xfId="0" applyFont="1" applyBorder="1"/>
    <xf numFmtId="0" fontId="64" fillId="0" borderId="124" xfId="0" applyFont="1" applyBorder="1"/>
    <xf numFmtId="0" fontId="98" fillId="2" borderId="40" xfId="0" applyFont="1" applyFill="1" applyBorder="1"/>
    <xf numFmtId="0" fontId="98" fillId="2" borderId="23" xfId="0" applyFont="1" applyFill="1" applyBorder="1"/>
    <xf numFmtId="39" fontId="78" fillId="13" borderId="0" xfId="1" applyNumberFormat="1" applyFont="1" applyFill="1" applyBorder="1" applyAlignment="1">
      <alignment horizontal="center" vertical="center"/>
    </xf>
    <xf numFmtId="39" fontId="99" fillId="2" borderId="100" xfId="1" applyNumberFormat="1" applyFont="1" applyFill="1" applyBorder="1" applyAlignment="1">
      <alignment horizontal="left"/>
    </xf>
    <xf numFmtId="0" fontId="64" fillId="0" borderId="110" xfId="0" applyFont="1" applyBorder="1"/>
    <xf numFmtId="39" fontId="100" fillId="2" borderId="100" xfId="1" applyNumberFormat="1" applyFont="1" applyFill="1" applyBorder="1" applyAlignment="1">
      <alignment horizontal="left"/>
    </xf>
    <xf numFmtId="0" fontId="64" fillId="0" borderId="112" xfId="0" applyFont="1" applyBorder="1"/>
    <xf numFmtId="2" fontId="97" fillId="2" borderId="0" xfId="0" applyNumberFormat="1" applyFont="1" applyFill="1" applyBorder="1" applyAlignment="1">
      <alignment horizontal="center"/>
    </xf>
    <xf numFmtId="0" fontId="101" fillId="2" borderId="15" xfId="0" applyFont="1" applyFill="1" applyBorder="1" applyAlignment="1">
      <alignment vertical="top"/>
    </xf>
    <xf numFmtId="0" fontId="96" fillId="2" borderId="0" xfId="0" applyFont="1" applyFill="1" applyBorder="1" applyAlignment="1">
      <alignment vertical="top"/>
    </xf>
    <xf numFmtId="0" fontId="96" fillId="2" borderId="0" xfId="0" applyFont="1" applyFill="1" applyBorder="1" applyAlignment="1">
      <alignment horizontal="left" vertical="top"/>
    </xf>
    <xf numFmtId="0" fontId="102" fillId="2" borderId="100" xfId="0" applyFont="1" applyFill="1" applyBorder="1" applyAlignment="1">
      <alignment horizontal="left" vertical="top"/>
    </xf>
    <xf numFmtId="0" fontId="87" fillId="0" borderId="1" xfId="0" applyFont="1" applyFill="1" applyBorder="1" applyAlignment="1">
      <alignment horizontal="center" vertical="center" wrapText="1"/>
    </xf>
    <xf numFmtId="43" fontId="97" fillId="0" borderId="12" xfId="1" applyNumberFormat="1" applyFont="1" applyFill="1" applyBorder="1" applyAlignment="1">
      <alignment horizontal="center" vertical="center" wrapText="1"/>
    </xf>
    <xf numFmtId="0" fontId="101" fillId="2" borderId="0" xfId="0" applyFont="1" applyFill="1" applyBorder="1" applyAlignment="1">
      <alignment horizontal="center" vertical="center" wrapText="1"/>
    </xf>
    <xf numFmtId="0" fontId="103" fillId="2" borderId="0" xfId="0" applyFont="1" applyFill="1" applyBorder="1" applyAlignment="1">
      <alignment horizontal="center" vertical="center" wrapText="1"/>
    </xf>
    <xf numFmtId="0" fontId="104" fillId="2" borderId="0" xfId="0" applyFont="1" applyFill="1" applyBorder="1" applyAlignment="1">
      <alignment horizontal="center" vertical="center" wrapText="1"/>
    </xf>
    <xf numFmtId="0" fontId="105" fillId="2" borderId="0" xfId="0" applyFont="1" applyFill="1" applyBorder="1" applyAlignment="1">
      <alignment horizontal="center" vertical="center" wrapText="1"/>
    </xf>
    <xf numFmtId="0" fontId="87" fillId="0" borderId="2" xfId="0" applyFont="1" applyFill="1" applyBorder="1" applyAlignment="1">
      <alignment horizontal="center"/>
    </xf>
    <xf numFmtId="2" fontId="91" fillId="2" borderId="0" xfId="0" applyNumberFormat="1" applyFont="1" applyFill="1" applyBorder="1" applyAlignment="1">
      <alignment vertical="top"/>
    </xf>
    <xf numFmtId="43" fontId="106" fillId="0" borderId="12" xfId="1" applyNumberFormat="1" applyFont="1" applyFill="1" applyBorder="1" applyAlignment="1">
      <alignment horizontal="center" vertical="center" wrapText="1"/>
    </xf>
    <xf numFmtId="0" fontId="88" fillId="0" borderId="2" xfId="0" applyFont="1" applyFill="1" applyBorder="1" applyAlignment="1">
      <alignment horizontal="center"/>
    </xf>
    <xf numFmtId="0" fontId="88" fillId="0" borderId="3" xfId="0" applyFont="1" applyFill="1" applyBorder="1" applyAlignment="1">
      <alignment horizontal="center"/>
    </xf>
    <xf numFmtId="0" fontId="64" fillId="2" borderId="20" xfId="0" applyFont="1" applyFill="1" applyBorder="1"/>
    <xf numFmtId="0" fontId="64" fillId="2" borderId="19" xfId="0" applyFont="1" applyFill="1" applyBorder="1"/>
    <xf numFmtId="0" fontId="64" fillId="2" borderId="19" xfId="0" applyFont="1" applyFill="1" applyBorder="1" applyAlignment="1">
      <alignment horizontal="left"/>
    </xf>
    <xf numFmtId="0" fontId="78" fillId="2" borderId="102" xfId="0" applyFont="1" applyFill="1" applyBorder="1" applyAlignment="1">
      <alignment horizontal="left"/>
    </xf>
    <xf numFmtId="0" fontId="64" fillId="2" borderId="0" xfId="0" applyFont="1" applyFill="1" applyAlignment="1">
      <alignment horizontal="left"/>
    </xf>
    <xf numFmtId="0" fontId="64" fillId="2" borderId="55" xfId="0" applyFont="1" applyFill="1" applyBorder="1" applyAlignment="1">
      <alignment horizontal="left"/>
    </xf>
    <xf numFmtId="0" fontId="64" fillId="0" borderId="111" xfId="0" applyFont="1" applyBorder="1"/>
    <xf numFmtId="0" fontId="64" fillId="3" borderId="0" xfId="0" applyFont="1" applyFill="1"/>
    <xf numFmtId="0" fontId="107" fillId="3" borderId="0" xfId="0" applyFont="1" applyFill="1"/>
    <xf numFmtId="2" fontId="108" fillId="2" borderId="0" xfId="0" applyNumberFormat="1" applyFont="1" applyFill="1" applyAlignment="1">
      <alignment horizontal="left"/>
    </xf>
    <xf numFmtId="0" fontId="88" fillId="0" borderId="4" xfId="0" applyFont="1" applyFill="1" applyBorder="1" applyAlignment="1">
      <alignment horizontal="center" vertical="center" wrapText="1"/>
    </xf>
    <xf numFmtId="0" fontId="88" fillId="0" borderId="5" xfId="0" applyFont="1" applyFill="1" applyBorder="1" applyAlignment="1">
      <alignment horizontal="center" vertical="center" wrapText="1"/>
    </xf>
    <xf numFmtId="49" fontId="88" fillId="0" borderId="5" xfId="0" applyNumberFormat="1" applyFont="1" applyFill="1" applyBorder="1" applyAlignment="1">
      <alignment horizontal="center" vertical="center" wrapText="1"/>
    </xf>
    <xf numFmtId="0" fontId="88" fillId="2" borderId="0" xfId="0" applyFont="1" applyFill="1" applyAlignment="1">
      <alignment horizontal="left"/>
    </xf>
    <xf numFmtId="0" fontId="83" fillId="0" borderId="0" xfId="0" applyFont="1" applyFill="1" applyBorder="1"/>
    <xf numFmtId="0" fontId="64" fillId="0" borderId="0" xfId="0" applyFont="1" applyAlignment="1">
      <alignment horizontal="center"/>
    </xf>
    <xf numFmtId="164" fontId="83" fillId="0" borderId="0" xfId="1" applyNumberFormat="1" applyFont="1" applyFill="1" applyAlignment="1">
      <alignment horizontal="right"/>
    </xf>
    <xf numFmtId="164" fontId="83" fillId="0" borderId="27" xfId="1" applyNumberFormat="1" applyFont="1" applyFill="1" applyBorder="1" applyAlignment="1">
      <alignment horizontal="right"/>
    </xf>
    <xf numFmtId="0" fontId="83" fillId="2" borderId="29" xfId="0" applyFont="1" applyFill="1" applyBorder="1"/>
    <xf numFmtId="2" fontId="109" fillId="2" borderId="29" xfId="0" applyNumberFormat="1" applyFont="1" applyFill="1" applyBorder="1" applyAlignment="1">
      <alignment horizontal="left"/>
    </xf>
    <xf numFmtId="0" fontId="83" fillId="2" borderId="0" xfId="0" applyFont="1" applyFill="1"/>
    <xf numFmtId="0" fontId="83" fillId="2" borderId="0" xfId="0" applyFont="1" applyFill="1" applyAlignment="1">
      <alignment horizontal="left"/>
    </xf>
    <xf numFmtId="0" fontId="83" fillId="2" borderId="55" xfId="0" applyFont="1" applyFill="1" applyBorder="1" applyAlignment="1">
      <alignment horizontal="left"/>
    </xf>
    <xf numFmtId="0" fontId="83" fillId="0" borderId="0" xfId="0" applyFont="1" applyAlignment="1">
      <alignment horizontal="right"/>
    </xf>
    <xf numFmtId="0" fontId="83" fillId="2" borderId="28" xfId="0" applyFont="1" applyFill="1" applyBorder="1"/>
    <xf numFmtId="0" fontId="83" fillId="2" borderId="28" xfId="0" applyFont="1" applyFill="1" applyBorder="1" applyAlignment="1">
      <alignment horizontal="left"/>
    </xf>
    <xf numFmtId="0" fontId="64" fillId="4" borderId="0" xfId="0" applyFont="1" applyFill="1"/>
    <xf numFmtId="0" fontId="64" fillId="4" borderId="0" xfId="0" applyFont="1" applyFill="1" applyAlignment="1">
      <alignment horizontal="left"/>
    </xf>
    <xf numFmtId="0" fontId="107" fillId="3" borderId="0" xfId="0" applyFont="1" applyFill="1" applyAlignment="1">
      <alignment horizontal="left"/>
    </xf>
    <xf numFmtId="0" fontId="64" fillId="2" borderId="30" xfId="0" applyFont="1" applyFill="1" applyBorder="1"/>
    <xf numFmtId="0" fontId="83" fillId="0" borderId="0" xfId="0" applyFont="1"/>
    <xf numFmtId="164" fontId="83" fillId="0" borderId="0" xfId="1" applyNumberFormat="1" applyFont="1" applyAlignment="1">
      <alignment horizontal="right"/>
    </xf>
    <xf numFmtId="0" fontId="88" fillId="2" borderId="30" xfId="0" applyFont="1" applyFill="1" applyBorder="1" applyAlignment="1">
      <alignment horizontal="left"/>
    </xf>
    <xf numFmtId="2" fontId="109" fillId="2" borderId="32" xfId="0" applyNumberFormat="1" applyFont="1" applyFill="1" applyBorder="1" applyAlignment="1">
      <alignment horizontal="left"/>
    </xf>
    <xf numFmtId="0" fontId="88" fillId="0" borderId="0" xfId="0" applyFont="1" applyFill="1" applyBorder="1" applyAlignment="1">
      <alignment horizontal="center" vertical="center" wrapText="1"/>
    </xf>
    <xf numFmtId="164" fontId="83" fillId="0" borderId="31" xfId="1" applyNumberFormat="1" applyFont="1" applyFill="1" applyBorder="1" applyAlignment="1">
      <alignment horizontal="right"/>
    </xf>
    <xf numFmtId="0" fontId="78" fillId="2" borderId="0" xfId="0" applyFont="1" applyFill="1"/>
    <xf numFmtId="0" fontId="64" fillId="0" borderId="0" xfId="0" applyFont="1" applyAlignment="1">
      <alignment horizontal="left"/>
    </xf>
    <xf numFmtId="0" fontId="64" fillId="0" borderId="55" xfId="0" applyFont="1" applyBorder="1" applyAlignment="1">
      <alignment horizontal="left"/>
    </xf>
    <xf numFmtId="0" fontId="18" fillId="2" borderId="0" xfId="0" applyFont="1" applyFill="1" applyBorder="1"/>
    <xf numFmtId="2" fontId="21" fillId="13" borderId="10" xfId="0" applyNumberFormat="1" applyFont="1" applyFill="1" applyBorder="1" applyAlignment="1">
      <alignment horizontal="center"/>
    </xf>
    <xf numFmtId="2" fontId="21" fillId="19" borderId="98" xfId="0" applyNumberFormat="1" applyFont="1" applyFill="1" applyBorder="1" applyAlignment="1">
      <alignment horizontal="center"/>
    </xf>
    <xf numFmtId="2" fontId="8" fillId="2" borderId="155" xfId="0" applyNumberFormat="1" applyFont="1" applyFill="1" applyBorder="1" applyAlignment="1">
      <alignment horizontal="center" vertical="center"/>
    </xf>
    <xf numFmtId="2" fontId="8" fillId="2" borderId="169" xfId="0" applyNumberFormat="1" applyFont="1" applyFill="1" applyBorder="1" applyAlignment="1">
      <alignment horizontal="center" vertical="center"/>
    </xf>
    <xf numFmtId="2" fontId="8" fillId="2" borderId="170" xfId="0" applyNumberFormat="1" applyFont="1" applyFill="1" applyBorder="1" applyAlignment="1">
      <alignment horizontal="center" vertical="center"/>
    </xf>
    <xf numFmtId="0" fontId="8" fillId="16" borderId="168" xfId="0" applyFont="1" applyFill="1" applyBorder="1" applyAlignment="1">
      <alignment horizontal="center" vertical="center"/>
    </xf>
    <xf numFmtId="0" fontId="8" fillId="16" borderId="172" xfId="0" applyFont="1" applyFill="1" applyBorder="1" applyAlignment="1">
      <alignment horizontal="center" vertical="center"/>
    </xf>
    <xf numFmtId="2" fontId="8" fillId="2" borderId="6" xfId="0" applyNumberFormat="1" applyFont="1" applyFill="1" applyBorder="1" applyAlignment="1">
      <alignment horizontal="center" vertical="center"/>
    </xf>
    <xf numFmtId="0" fontId="8" fillId="16" borderId="164" xfId="0" applyFont="1" applyFill="1" applyBorder="1" applyAlignment="1">
      <alignment horizontal="center" vertical="center"/>
    </xf>
    <xf numFmtId="0" fontId="8" fillId="16" borderId="171" xfId="0" applyFont="1" applyFill="1" applyBorder="1" applyAlignment="1">
      <alignment horizontal="center" vertical="center"/>
    </xf>
    <xf numFmtId="2" fontId="8" fillId="0" borderId="133" xfId="0" applyNumberFormat="1" applyFont="1" applyFill="1" applyBorder="1" applyAlignment="1">
      <alignment horizontal="center" vertical="center"/>
    </xf>
    <xf numFmtId="2" fontId="21" fillId="19" borderId="173" xfId="0" applyNumberFormat="1" applyFont="1" applyFill="1" applyBorder="1" applyAlignment="1">
      <alignment horizontal="center"/>
    </xf>
    <xf numFmtId="2" fontId="21" fillId="0" borderId="10" xfId="0" applyNumberFormat="1" applyFont="1" applyFill="1" applyBorder="1" applyAlignment="1">
      <alignment horizontal="center"/>
    </xf>
    <xf numFmtId="2" fontId="74" fillId="2" borderId="126" xfId="0" applyNumberFormat="1" applyFont="1" applyFill="1" applyBorder="1" applyAlignment="1">
      <alignment horizontal="center" vertical="center"/>
    </xf>
    <xf numFmtId="0" fontId="74" fillId="16" borderId="44" xfId="0" applyFont="1" applyFill="1" applyBorder="1" applyAlignment="1">
      <alignment horizontal="center" vertical="center"/>
    </xf>
    <xf numFmtId="0" fontId="74" fillId="16" borderId="168" xfId="0" applyFont="1" applyFill="1" applyBorder="1" applyAlignment="1">
      <alignment horizontal="center" vertical="center"/>
    </xf>
    <xf numFmtId="2" fontId="74" fillId="2" borderId="155" xfId="0" applyNumberFormat="1" applyFont="1" applyFill="1" applyBorder="1" applyAlignment="1">
      <alignment horizontal="center" vertical="center"/>
    </xf>
    <xf numFmtId="2" fontId="74" fillId="2" borderId="169" xfId="0" applyNumberFormat="1" applyFont="1" applyFill="1" applyBorder="1" applyAlignment="1">
      <alignment horizontal="center" vertical="center"/>
    </xf>
    <xf numFmtId="2" fontId="74" fillId="2" borderId="170" xfId="0" applyNumberFormat="1" applyFont="1" applyFill="1" applyBorder="1" applyAlignment="1">
      <alignment horizontal="center" vertical="center"/>
    </xf>
    <xf numFmtId="0" fontId="74" fillId="16" borderId="172" xfId="0" applyFont="1" applyFill="1" applyBorder="1" applyAlignment="1">
      <alignment horizontal="center" vertical="center"/>
    </xf>
    <xf numFmtId="2" fontId="8" fillId="2" borderId="174" xfId="0" applyNumberFormat="1" applyFont="1" applyFill="1" applyBorder="1" applyAlignment="1">
      <alignment horizontal="center" vertical="center"/>
    </xf>
    <xf numFmtId="2" fontId="8" fillId="2" borderId="175" xfId="0" applyNumberFormat="1" applyFont="1" applyFill="1" applyBorder="1" applyAlignment="1">
      <alignment horizontal="center" vertical="center"/>
    </xf>
    <xf numFmtId="0" fontId="2" fillId="2" borderId="129" xfId="0" applyFont="1" applyFill="1" applyBorder="1" applyAlignment="1">
      <alignment horizontal="center" vertical="center"/>
    </xf>
    <xf numFmtId="0" fontId="2" fillId="2" borderId="128" xfId="0" applyFont="1" applyFill="1" applyBorder="1" applyAlignment="1">
      <alignment horizontal="center" vertical="center"/>
    </xf>
    <xf numFmtId="0" fontId="2" fillId="2" borderId="143" xfId="0" applyFont="1" applyFill="1" applyBorder="1" applyAlignment="1">
      <alignment horizontal="center" vertical="center"/>
    </xf>
    <xf numFmtId="49" fontId="12" fillId="2" borderId="91" xfId="0" applyNumberFormat="1" applyFont="1" applyFill="1" applyBorder="1" applyAlignment="1" applyProtection="1">
      <alignment horizontal="center" vertical="center"/>
      <protection locked="0"/>
    </xf>
    <xf numFmtId="49" fontId="12" fillId="2" borderId="109" xfId="0" applyNumberFormat="1" applyFont="1" applyFill="1" applyBorder="1" applyAlignment="1" applyProtection="1">
      <alignment horizontal="center" vertical="center"/>
      <protection locked="0"/>
    </xf>
    <xf numFmtId="49" fontId="12" fillId="2" borderId="92" xfId="0" applyNumberFormat="1" applyFont="1" applyFill="1" applyBorder="1" applyAlignment="1" applyProtection="1">
      <alignment horizontal="center" vertical="center"/>
      <protection locked="0"/>
    </xf>
    <xf numFmtId="49" fontId="12" fillId="2" borderId="116" xfId="0" applyNumberFormat="1" applyFont="1" applyFill="1" applyBorder="1" applyAlignment="1" applyProtection="1">
      <alignment horizontal="center" vertical="center"/>
      <protection locked="0"/>
    </xf>
    <xf numFmtId="49" fontId="12" fillId="2" borderId="117" xfId="0" applyNumberFormat="1" applyFont="1" applyFill="1" applyBorder="1" applyAlignment="1" applyProtection="1">
      <alignment horizontal="center" vertical="center"/>
      <protection locked="0"/>
    </xf>
    <xf numFmtId="49" fontId="12" fillId="2" borderId="118" xfId="0" applyNumberFormat="1" applyFont="1" applyFill="1" applyBorder="1" applyAlignment="1" applyProtection="1">
      <alignment horizontal="center" vertical="center"/>
      <protection locked="0"/>
    </xf>
    <xf numFmtId="49" fontId="13" fillId="2" borderId="64" xfId="0" applyNumberFormat="1" applyFont="1" applyFill="1" applyBorder="1" applyAlignment="1" applyProtection="1">
      <alignment horizontal="center" vertical="center"/>
      <protection locked="0"/>
    </xf>
    <xf numFmtId="49" fontId="13" fillId="2" borderId="120" xfId="0" applyNumberFormat="1" applyFont="1" applyFill="1" applyBorder="1" applyAlignment="1" applyProtection="1">
      <alignment horizontal="center" vertical="center"/>
      <protection locked="0"/>
    </xf>
    <xf numFmtId="49" fontId="13" fillId="2" borderId="65" xfId="0" applyNumberFormat="1" applyFont="1" applyFill="1" applyBorder="1" applyAlignment="1" applyProtection="1">
      <alignment horizontal="center" vertical="center"/>
      <protection locked="0"/>
    </xf>
    <xf numFmtId="0" fontId="60" fillId="13" borderId="9" xfId="0" applyFont="1" applyFill="1" applyBorder="1" applyAlignment="1">
      <alignment horizontal="center" vertical="center" wrapText="1"/>
    </xf>
    <xf numFmtId="0" fontId="60" fillId="13" borderId="0" xfId="0" applyFont="1" applyFill="1" applyBorder="1" applyAlignment="1">
      <alignment horizontal="center" vertical="center" wrapText="1"/>
    </xf>
    <xf numFmtId="0" fontId="60" fillId="13" borderId="55" xfId="0" applyFont="1" applyFill="1" applyBorder="1" applyAlignment="1">
      <alignment horizontal="center" vertical="center" wrapText="1"/>
    </xf>
    <xf numFmtId="0" fontId="60" fillId="13" borderId="76" xfId="0" applyFont="1" applyFill="1" applyBorder="1" applyAlignment="1">
      <alignment horizontal="center" vertical="center" wrapText="1"/>
    </xf>
    <xf numFmtId="0" fontId="60" fillId="13" borderId="115" xfId="0" applyFont="1" applyFill="1" applyBorder="1" applyAlignment="1">
      <alignment horizontal="center" vertical="center" wrapText="1"/>
    </xf>
    <xf numFmtId="0" fontId="60" fillId="13" borderId="77" xfId="0" applyFont="1" applyFill="1" applyBorder="1" applyAlignment="1">
      <alignment horizontal="center" vertical="center" wrapText="1"/>
    </xf>
    <xf numFmtId="49" fontId="12" fillId="2" borderId="81" xfId="0" applyNumberFormat="1" applyFont="1" applyFill="1" applyBorder="1" applyAlignment="1" applyProtection="1">
      <alignment horizontal="center" vertical="center"/>
      <protection locked="0"/>
    </xf>
    <xf numFmtId="49" fontId="12" fillId="2" borderId="119" xfId="0" applyNumberFormat="1" applyFont="1" applyFill="1" applyBorder="1" applyAlignment="1" applyProtection="1">
      <alignment horizontal="center" vertical="center"/>
      <protection locked="0"/>
    </xf>
    <xf numFmtId="49" fontId="12" fillId="2" borderId="82" xfId="0" applyNumberFormat="1" applyFont="1" applyFill="1" applyBorder="1" applyAlignment="1" applyProtection="1">
      <alignment horizontal="center" vertical="center"/>
      <protection locked="0"/>
    </xf>
    <xf numFmtId="49" fontId="12" fillId="2" borderId="66" xfId="0" applyNumberFormat="1" applyFont="1" applyFill="1" applyBorder="1" applyAlignment="1" applyProtection="1">
      <alignment horizontal="center" vertical="center"/>
      <protection locked="0"/>
    </xf>
    <xf numFmtId="49" fontId="12" fillId="2" borderId="24" xfId="0" applyNumberFormat="1" applyFont="1" applyFill="1" applyBorder="1" applyAlignment="1" applyProtection="1">
      <alignment horizontal="center" vertical="center"/>
      <protection locked="0"/>
    </xf>
    <xf numFmtId="49" fontId="12" fillId="2" borderId="56" xfId="0" applyNumberFormat="1" applyFont="1" applyFill="1" applyBorder="1" applyAlignment="1" applyProtection="1">
      <alignment horizontal="center" vertical="center"/>
      <protection locked="0"/>
    </xf>
    <xf numFmtId="49" fontId="13" fillId="2" borderId="66" xfId="0" applyNumberFormat="1" applyFont="1" applyFill="1" applyBorder="1" applyAlignment="1" applyProtection="1">
      <alignment horizontal="center" vertical="center"/>
      <protection locked="0"/>
    </xf>
    <xf numFmtId="49" fontId="13" fillId="2" borderId="24" xfId="0" applyNumberFormat="1" applyFont="1" applyFill="1" applyBorder="1" applyAlignment="1" applyProtection="1">
      <alignment horizontal="center" vertical="center"/>
      <protection locked="0"/>
    </xf>
    <xf numFmtId="49" fontId="13" fillId="2" borderId="56" xfId="0" applyNumberFormat="1" applyFont="1" applyFill="1" applyBorder="1" applyAlignment="1" applyProtection="1">
      <alignment horizontal="center" vertical="center"/>
      <protection locked="0"/>
    </xf>
    <xf numFmtId="0" fontId="59" fillId="0" borderId="79" xfId="0" applyFont="1" applyFill="1" applyBorder="1" applyAlignment="1">
      <alignment horizontal="center" vertical="center" wrapText="1"/>
    </xf>
    <xf numFmtId="0" fontId="59" fillId="0" borderId="37" xfId="0" applyFont="1" applyFill="1" applyBorder="1" applyAlignment="1">
      <alignment horizontal="center" vertical="center" wrapText="1"/>
    </xf>
    <xf numFmtId="0" fontId="41" fillId="2" borderId="15" xfId="0" applyFont="1" applyFill="1" applyBorder="1" applyAlignment="1">
      <alignment horizontal="right"/>
    </xf>
    <xf numFmtId="0" fontId="41" fillId="2" borderId="0" xfId="0" applyFont="1" applyFill="1" applyBorder="1" applyAlignment="1">
      <alignment horizontal="right"/>
    </xf>
    <xf numFmtId="0" fontId="8" fillId="2" borderId="0" xfId="0" applyFont="1" applyFill="1" applyBorder="1"/>
    <xf numFmtId="0" fontId="27" fillId="2" borderId="24" xfId="0" applyFont="1" applyFill="1" applyBorder="1" applyAlignment="1">
      <alignment horizontal="right"/>
    </xf>
    <xf numFmtId="49" fontId="10" fillId="2" borderId="24" xfId="0" applyNumberFormat="1" applyFont="1" applyFill="1" applyBorder="1" applyAlignment="1">
      <alignment horizontal="center" vertical="center"/>
    </xf>
    <xf numFmtId="0" fontId="16" fillId="0" borderId="59" xfId="0" applyFont="1" applyFill="1" applyBorder="1" applyAlignment="1">
      <alignment horizontal="center"/>
    </xf>
    <xf numFmtId="0" fontId="16" fillId="0" borderId="60" xfId="0" applyFont="1" applyFill="1" applyBorder="1" applyAlignment="1">
      <alignment horizontal="center"/>
    </xf>
    <xf numFmtId="0" fontId="16" fillId="0" borderId="61" xfId="0" applyFont="1" applyFill="1" applyBorder="1" applyAlignment="1">
      <alignment horizontal="center"/>
    </xf>
    <xf numFmtId="0" fontId="18" fillId="2" borderId="0" xfId="0" applyFont="1" applyFill="1" applyBorder="1"/>
    <xf numFmtId="0" fontId="18" fillId="2" borderId="100" xfId="0" applyFont="1" applyFill="1" applyBorder="1"/>
    <xf numFmtId="0" fontId="18" fillId="2" borderId="0" xfId="0" applyFont="1" applyFill="1" applyBorder="1" applyAlignment="1">
      <alignment horizontal="left" vertical="top"/>
    </xf>
    <xf numFmtId="0" fontId="18" fillId="2" borderId="100" xfId="0" applyFont="1" applyFill="1" applyBorder="1" applyAlignment="1">
      <alignment horizontal="left" vertical="top"/>
    </xf>
    <xf numFmtId="2" fontId="8" fillId="12" borderId="130" xfId="0" applyNumberFormat="1" applyFont="1" applyFill="1" applyBorder="1" applyAlignment="1">
      <alignment horizontal="center" vertical="center"/>
    </xf>
    <xf numFmtId="2" fontId="8" fillId="12" borderId="52" xfId="0" applyNumberFormat="1" applyFont="1" applyFill="1" applyBorder="1" applyAlignment="1">
      <alignment horizontal="center" vertical="center"/>
    </xf>
    <xf numFmtId="2" fontId="8" fillId="12" borderId="131" xfId="0" applyNumberFormat="1" applyFont="1" applyFill="1" applyBorder="1" applyAlignment="1">
      <alignment horizontal="center" vertical="center"/>
    </xf>
    <xf numFmtId="0" fontId="12" fillId="2" borderId="67"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68" xfId="0" applyFont="1" applyFill="1" applyBorder="1" applyAlignment="1">
      <alignment horizontal="center" vertical="center"/>
    </xf>
    <xf numFmtId="0" fontId="21" fillId="0" borderId="0" xfId="0" applyFont="1" applyBorder="1" applyAlignment="1">
      <alignment horizontal="center"/>
    </xf>
    <xf numFmtId="0" fontId="17" fillId="2" borderId="22" xfId="0" applyFont="1" applyFill="1" applyBorder="1" applyAlignment="1">
      <alignment horizontal="center" vertical="top"/>
    </xf>
    <xf numFmtId="0" fontId="31" fillId="13" borderId="0" xfId="0" applyFont="1" applyFill="1" applyBorder="1"/>
    <xf numFmtId="0" fontId="1" fillId="13" borderId="0" xfId="0" applyFont="1" applyFill="1" applyBorder="1"/>
    <xf numFmtId="0" fontId="27" fillId="2" borderId="22" xfId="0" applyFont="1" applyFill="1" applyBorder="1" applyAlignment="1">
      <alignment horizontal="right"/>
    </xf>
    <xf numFmtId="0" fontId="16" fillId="0" borderId="53"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75" xfId="0" applyFont="1" applyFill="1" applyBorder="1" applyAlignment="1">
      <alignment horizontal="center" vertical="center" wrapText="1"/>
    </xf>
    <xf numFmtId="0" fontId="16" fillId="0" borderId="76" xfId="0" applyFont="1" applyFill="1" applyBorder="1" applyAlignment="1">
      <alignment horizontal="center" vertical="center" wrapText="1"/>
    </xf>
    <xf numFmtId="0" fontId="3" fillId="2" borderId="15" xfId="0" applyFont="1" applyFill="1" applyBorder="1"/>
    <xf numFmtId="0" fontId="3" fillId="2" borderId="0" xfId="0" applyFont="1" applyFill="1" applyBorder="1"/>
    <xf numFmtId="0" fontId="57" fillId="2" borderId="15" xfId="0" applyFont="1" applyFill="1" applyBorder="1" applyAlignment="1">
      <alignment horizontal="right"/>
    </xf>
    <xf numFmtId="0" fontId="57" fillId="2" borderId="0" xfId="0" applyFont="1" applyFill="1" applyBorder="1" applyAlignment="1">
      <alignment horizontal="right"/>
    </xf>
    <xf numFmtId="0" fontId="3" fillId="2" borderId="23" xfId="0" applyFont="1" applyFill="1" applyBorder="1" applyAlignment="1">
      <alignment horizontal="center"/>
    </xf>
    <xf numFmtId="49" fontId="56" fillId="2" borderId="109" xfId="0" applyNumberFormat="1" applyFont="1" applyFill="1" applyBorder="1" applyAlignment="1">
      <alignment horizontal="center"/>
    </xf>
    <xf numFmtId="49" fontId="56" fillId="2" borderId="106" xfId="0" applyNumberFormat="1" applyFont="1" applyFill="1" applyBorder="1" applyAlignment="1">
      <alignment horizontal="center"/>
    </xf>
    <xf numFmtId="49" fontId="13" fillId="2" borderId="24" xfId="0" applyNumberFormat="1" applyFont="1" applyFill="1" applyBorder="1" applyAlignment="1">
      <alignment horizontal="center" vertical="center"/>
    </xf>
    <xf numFmtId="49" fontId="16" fillId="2" borderId="0" xfId="0" applyNumberFormat="1" applyFont="1" applyFill="1" applyBorder="1" applyAlignment="1">
      <alignment horizontal="right"/>
    </xf>
    <xf numFmtId="0" fontId="0" fillId="2" borderId="62" xfId="0" applyFill="1" applyBorder="1"/>
    <xf numFmtId="49" fontId="54" fillId="2" borderId="24" xfId="0" applyNumberFormat="1" applyFont="1" applyFill="1" applyBorder="1" applyAlignment="1">
      <alignment horizontal="center"/>
    </xf>
    <xf numFmtId="49" fontId="54" fillId="2" borderId="105" xfId="0" applyNumberFormat="1" applyFont="1" applyFill="1" applyBorder="1" applyAlignment="1">
      <alignment horizontal="center"/>
    </xf>
    <xf numFmtId="0" fontId="31" fillId="2" borderId="78" xfId="0" applyFont="1" applyFill="1" applyBorder="1"/>
    <xf numFmtId="0" fontId="31" fillId="2" borderId="104" xfId="0" applyFont="1" applyFill="1" applyBorder="1"/>
    <xf numFmtId="0" fontId="43" fillId="2" borderId="15" xfId="0" applyFont="1" applyFill="1" applyBorder="1" applyAlignment="1">
      <alignment horizontal="right"/>
    </xf>
    <xf numFmtId="0" fontId="43" fillId="2" borderId="0" xfId="0" applyFont="1" applyFill="1" applyBorder="1" applyAlignment="1">
      <alignment horizontal="right"/>
    </xf>
    <xf numFmtId="0" fontId="28" fillId="2" borderId="15" xfId="0" applyFont="1" applyFill="1" applyBorder="1" applyAlignment="1">
      <alignment horizontal="right"/>
    </xf>
    <xf numFmtId="0" fontId="28" fillId="2" borderId="0" xfId="0" applyFont="1" applyFill="1" applyBorder="1" applyAlignment="1">
      <alignment horizontal="right"/>
    </xf>
    <xf numFmtId="0" fontId="42" fillId="2" borderId="15" xfId="0" applyFont="1" applyFill="1" applyBorder="1" applyAlignment="1">
      <alignment horizontal="right"/>
    </xf>
    <xf numFmtId="0" fontId="42" fillId="2" borderId="0" xfId="0" applyFont="1" applyFill="1" applyBorder="1" applyAlignment="1">
      <alignment horizontal="right"/>
    </xf>
    <xf numFmtId="49" fontId="10" fillId="2" borderId="23" xfId="0" applyNumberFormat="1" applyFont="1" applyFill="1" applyBorder="1" applyAlignment="1">
      <alignment horizontal="center" vertical="center"/>
    </xf>
    <xf numFmtId="0" fontId="54" fillId="2" borderId="0" xfId="0" applyFont="1" applyFill="1" applyBorder="1" applyAlignment="1">
      <alignment horizontal="right" vertical="center"/>
    </xf>
    <xf numFmtId="0" fontId="12" fillId="2" borderId="116" xfId="0" applyFont="1" applyFill="1" applyBorder="1" applyAlignment="1">
      <alignment horizontal="center" vertical="center"/>
    </xf>
    <xf numFmtId="0" fontId="12" fillId="2" borderId="117" xfId="0" applyFont="1" applyFill="1" applyBorder="1" applyAlignment="1">
      <alignment horizontal="center" vertical="center"/>
    </xf>
    <xf numFmtId="0" fontId="12" fillId="2" borderId="118" xfId="0" applyFont="1" applyFill="1" applyBorder="1" applyAlignment="1">
      <alignment horizontal="center" vertical="center"/>
    </xf>
    <xf numFmtId="49" fontId="32" fillId="2" borderId="66" xfId="0" applyNumberFormat="1" applyFont="1" applyFill="1" applyBorder="1" applyAlignment="1" applyProtection="1">
      <alignment horizontal="center" vertical="center"/>
      <protection locked="0"/>
    </xf>
    <xf numFmtId="49" fontId="32" fillId="2" borderId="24" xfId="0" applyNumberFormat="1" applyFont="1" applyFill="1" applyBorder="1" applyAlignment="1" applyProtection="1">
      <alignment horizontal="center" vertical="center"/>
      <protection locked="0"/>
    </xf>
    <xf numFmtId="49" fontId="32" fillId="2" borderId="56" xfId="0" applyNumberFormat="1" applyFont="1" applyFill="1" applyBorder="1" applyAlignment="1" applyProtection="1">
      <alignment horizontal="center" vertical="center"/>
      <protection locked="0"/>
    </xf>
    <xf numFmtId="0" fontId="12" fillId="0" borderId="66"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56"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56" xfId="0" applyFont="1" applyFill="1" applyBorder="1" applyAlignment="1">
      <alignment horizontal="center" vertical="center"/>
    </xf>
    <xf numFmtId="2" fontId="8" fillId="0" borderId="70" xfId="0" applyNumberFormat="1" applyFont="1" applyFill="1" applyBorder="1" applyAlignment="1">
      <alignment horizontal="center"/>
    </xf>
    <xf numFmtId="2" fontId="8" fillId="0" borderId="107" xfId="0" applyNumberFormat="1" applyFont="1" applyFill="1" applyBorder="1" applyAlignment="1">
      <alignment horizontal="center"/>
    </xf>
    <xf numFmtId="0" fontId="2" fillId="2" borderId="154" xfId="0" applyFont="1" applyFill="1" applyBorder="1" applyAlignment="1">
      <alignment horizontal="center" vertical="center"/>
    </xf>
    <xf numFmtId="0" fontId="2" fillId="2" borderId="149" xfId="0" applyFont="1" applyFill="1" applyBorder="1" applyAlignment="1">
      <alignment horizontal="center" vertical="center"/>
    </xf>
    <xf numFmtId="0" fontId="2" fillId="2" borderId="150" xfId="0" applyFont="1" applyFill="1" applyBorder="1" applyAlignment="1">
      <alignment horizontal="center" vertical="center"/>
    </xf>
    <xf numFmtId="0" fontId="12" fillId="2" borderId="91" xfId="0" applyFont="1" applyFill="1" applyBorder="1" applyAlignment="1">
      <alignment horizontal="center" vertical="center"/>
    </xf>
    <xf numFmtId="0" fontId="12" fillId="2" borderId="109" xfId="0" applyFont="1" applyFill="1" applyBorder="1" applyAlignment="1">
      <alignment horizontal="center" vertical="center"/>
    </xf>
    <xf numFmtId="0" fontId="12" fillId="2" borderId="92" xfId="0" applyFont="1" applyFill="1" applyBorder="1" applyAlignment="1">
      <alignment horizontal="center" vertical="center"/>
    </xf>
    <xf numFmtId="2" fontId="8" fillId="12" borderId="114" xfId="0" applyNumberFormat="1" applyFont="1" applyFill="1" applyBorder="1" applyAlignment="1">
      <alignment horizontal="center" vertical="center"/>
    </xf>
    <xf numFmtId="2" fontId="8" fillId="12" borderId="115" xfId="0" applyNumberFormat="1" applyFont="1" applyFill="1" applyBorder="1" applyAlignment="1">
      <alignment horizontal="center" vertical="center"/>
    </xf>
    <xf numFmtId="2" fontId="8" fillId="12" borderId="77" xfId="0" applyNumberFormat="1" applyFont="1" applyFill="1" applyBorder="1" applyAlignment="1">
      <alignment horizontal="center" vertical="center"/>
    </xf>
    <xf numFmtId="0" fontId="12" fillId="2" borderId="81" xfId="0" applyFont="1" applyFill="1" applyBorder="1" applyAlignment="1">
      <alignment horizontal="center" vertical="center"/>
    </xf>
    <xf numFmtId="0" fontId="12" fillId="2" borderId="119" xfId="0" applyFont="1" applyFill="1" applyBorder="1" applyAlignment="1">
      <alignment horizontal="center" vertical="center"/>
    </xf>
    <xf numFmtId="0" fontId="12" fillId="2" borderId="82" xfId="0" applyFont="1" applyFill="1" applyBorder="1" applyAlignment="1">
      <alignment horizontal="center" vertical="center"/>
    </xf>
    <xf numFmtId="0" fontId="12" fillId="0" borderId="81" xfId="0" applyFont="1" applyFill="1" applyBorder="1" applyAlignment="1">
      <alignment horizontal="center" vertical="center"/>
    </xf>
    <xf numFmtId="0" fontId="12" fillId="0" borderId="119" xfId="0" applyFont="1" applyFill="1" applyBorder="1" applyAlignment="1">
      <alignment horizontal="center" vertical="center"/>
    </xf>
    <xf numFmtId="0" fontId="12" fillId="0" borderId="82" xfId="0" applyFont="1" applyFill="1" applyBorder="1" applyAlignment="1">
      <alignment horizontal="center" vertical="center"/>
    </xf>
    <xf numFmtId="49" fontId="32" fillId="2" borderId="116" xfId="0" applyNumberFormat="1" applyFont="1" applyFill="1" applyBorder="1" applyAlignment="1" applyProtection="1">
      <alignment horizontal="center" vertical="center"/>
      <protection locked="0"/>
    </xf>
    <xf numFmtId="49" fontId="32" fillId="2" borderId="117" xfId="0" applyNumberFormat="1" applyFont="1" applyFill="1" applyBorder="1" applyAlignment="1" applyProtection="1">
      <alignment horizontal="center" vertical="center"/>
      <protection locked="0"/>
    </xf>
    <xf numFmtId="49" fontId="32" fillId="2" borderId="118" xfId="0" applyNumberFormat="1" applyFont="1" applyFill="1" applyBorder="1" applyAlignment="1" applyProtection="1">
      <alignment horizontal="center" vertical="center"/>
      <protection locked="0"/>
    </xf>
    <xf numFmtId="49" fontId="32" fillId="2" borderId="64" xfId="0" applyNumberFormat="1" applyFont="1" applyFill="1" applyBorder="1" applyAlignment="1" applyProtection="1">
      <alignment horizontal="center" vertical="center"/>
      <protection locked="0"/>
    </xf>
    <xf numFmtId="49" fontId="32" fillId="2" borderId="120" xfId="0" applyNumberFormat="1" applyFont="1" applyFill="1" applyBorder="1" applyAlignment="1" applyProtection="1">
      <alignment horizontal="center" vertical="center"/>
      <protection locked="0"/>
    </xf>
    <xf numFmtId="49" fontId="32" fillId="2" borderId="65" xfId="0" applyNumberFormat="1"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0" fillId="2" borderId="0" xfId="0" applyFill="1" applyBorder="1"/>
    <xf numFmtId="0" fontId="13" fillId="2" borderId="67"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68" xfId="0" applyFont="1" applyFill="1" applyBorder="1" applyAlignment="1">
      <alignment horizontal="center" vertical="center"/>
    </xf>
    <xf numFmtId="49" fontId="32" fillId="2" borderId="91" xfId="0" applyNumberFormat="1" applyFont="1" applyFill="1" applyBorder="1" applyAlignment="1" applyProtection="1">
      <alignment horizontal="center" vertical="center"/>
      <protection locked="0"/>
    </xf>
    <xf numFmtId="49" fontId="32" fillId="2" borderId="109" xfId="0" applyNumberFormat="1" applyFont="1" applyFill="1" applyBorder="1" applyAlignment="1" applyProtection="1">
      <alignment horizontal="center" vertical="center"/>
      <protection locked="0"/>
    </xf>
    <xf numFmtId="49" fontId="32" fillId="2" borderId="92" xfId="0" applyNumberFormat="1" applyFont="1" applyFill="1" applyBorder="1" applyAlignment="1" applyProtection="1">
      <alignment horizontal="center" vertical="center"/>
      <protection locked="0"/>
    </xf>
    <xf numFmtId="0" fontId="84" fillId="13" borderId="0" xfId="0" applyFont="1" applyFill="1" applyBorder="1"/>
    <xf numFmtId="0" fontId="65" fillId="2" borderId="129" xfId="0" applyFont="1" applyFill="1" applyBorder="1" applyAlignment="1">
      <alignment horizontal="center" vertical="center"/>
    </xf>
    <xf numFmtId="0" fontId="65" fillId="2" borderId="128" xfId="0" applyFont="1" applyFill="1" applyBorder="1" applyAlignment="1">
      <alignment horizontal="center" vertical="center"/>
    </xf>
    <xf numFmtId="0" fontId="65" fillId="2" borderId="143" xfId="0" applyFont="1" applyFill="1" applyBorder="1" applyAlignment="1">
      <alignment horizontal="center" vertical="center"/>
    </xf>
    <xf numFmtId="0" fontId="96" fillId="2" borderId="22" xfId="0" applyFont="1" applyFill="1" applyBorder="1" applyAlignment="1">
      <alignment horizontal="center" vertical="top"/>
    </xf>
    <xf numFmtId="0" fontId="101" fillId="2" borderId="0" xfId="0" applyFont="1" applyFill="1" applyBorder="1" applyAlignment="1">
      <alignment horizontal="left" vertical="top"/>
    </xf>
    <xf numFmtId="0" fontId="101" fillId="2" borderId="100" xfId="0" applyFont="1" applyFill="1" applyBorder="1" applyAlignment="1">
      <alignment horizontal="left" vertical="top"/>
    </xf>
    <xf numFmtId="0" fontId="78" fillId="13" borderId="0" xfId="0" applyFont="1" applyFill="1" applyBorder="1"/>
    <xf numFmtId="0" fontId="97" fillId="0" borderId="0" xfId="0" applyFont="1" applyBorder="1" applyAlignment="1">
      <alignment horizontal="center"/>
    </xf>
    <xf numFmtId="0" fontId="88" fillId="2" borderId="66" xfId="0" applyFont="1" applyFill="1" applyBorder="1" applyAlignment="1">
      <alignment horizontal="center" vertical="center"/>
    </xf>
    <xf numFmtId="0" fontId="88" fillId="2" borderId="24" xfId="0" applyFont="1" applyFill="1" applyBorder="1" applyAlignment="1">
      <alignment horizontal="center" vertical="center"/>
    </xf>
    <xf numFmtId="0" fontId="88" fillId="2" borderId="56" xfId="0" applyFont="1" applyFill="1" applyBorder="1" applyAlignment="1">
      <alignment horizontal="center" vertical="center"/>
    </xf>
    <xf numFmtId="49" fontId="88" fillId="2" borderId="66" xfId="0" applyNumberFormat="1" applyFont="1" applyFill="1" applyBorder="1" applyAlignment="1" applyProtection="1">
      <alignment horizontal="center" vertical="center"/>
      <protection locked="0"/>
    </xf>
    <xf numFmtId="49" fontId="88" fillId="2" borderId="24" xfId="0" applyNumberFormat="1" applyFont="1" applyFill="1" applyBorder="1" applyAlignment="1" applyProtection="1">
      <alignment horizontal="center" vertical="center"/>
      <protection locked="0"/>
    </xf>
    <xf numFmtId="49" fontId="88" fillId="2" borderId="56" xfId="0" applyNumberFormat="1" applyFont="1" applyFill="1" applyBorder="1" applyAlignment="1" applyProtection="1">
      <alignment horizontal="center" vertical="center"/>
      <protection locked="0"/>
    </xf>
    <xf numFmtId="49" fontId="88" fillId="2" borderId="81" xfId="0" applyNumberFormat="1" applyFont="1" applyFill="1" applyBorder="1" applyAlignment="1" applyProtection="1">
      <alignment horizontal="center" vertical="center"/>
      <protection locked="0"/>
    </xf>
    <xf numFmtId="49" fontId="88" fillId="2" borderId="119" xfId="0" applyNumberFormat="1" applyFont="1" applyFill="1" applyBorder="1" applyAlignment="1" applyProtection="1">
      <alignment horizontal="center" vertical="center"/>
      <protection locked="0"/>
    </xf>
    <xf numFmtId="49" fontId="88" fillId="2" borderId="82" xfId="0" applyNumberFormat="1" applyFont="1" applyFill="1" applyBorder="1" applyAlignment="1" applyProtection="1">
      <alignment horizontal="center" vertical="center"/>
      <protection locked="0"/>
    </xf>
    <xf numFmtId="49" fontId="88" fillId="2" borderId="116" xfId="0" applyNumberFormat="1" applyFont="1" applyFill="1" applyBorder="1" applyAlignment="1" applyProtection="1">
      <alignment horizontal="center" vertical="center"/>
      <protection locked="0"/>
    </xf>
    <xf numFmtId="49" fontId="88" fillId="2" borderId="117" xfId="0" applyNumberFormat="1" applyFont="1" applyFill="1" applyBorder="1" applyAlignment="1" applyProtection="1">
      <alignment horizontal="center" vertical="center"/>
      <protection locked="0"/>
    </xf>
    <xf numFmtId="49" fontId="88" fillId="2" borderId="118" xfId="0" applyNumberFormat="1" applyFont="1" applyFill="1" applyBorder="1" applyAlignment="1" applyProtection="1">
      <alignment horizontal="center" vertical="center"/>
      <protection locked="0"/>
    </xf>
    <xf numFmtId="49" fontId="88" fillId="2" borderId="91" xfId="0" applyNumberFormat="1" applyFont="1" applyFill="1" applyBorder="1" applyAlignment="1" applyProtection="1">
      <alignment horizontal="center" vertical="center"/>
      <protection locked="0"/>
    </xf>
    <xf numFmtId="49" fontId="88" fillId="2" borderId="109" xfId="0" applyNumberFormat="1" applyFont="1" applyFill="1" applyBorder="1" applyAlignment="1" applyProtection="1">
      <alignment horizontal="center" vertical="center"/>
      <protection locked="0"/>
    </xf>
    <xf numFmtId="49" fontId="88" fillId="2" borderId="92" xfId="0" applyNumberFormat="1" applyFont="1" applyFill="1" applyBorder="1" applyAlignment="1" applyProtection="1">
      <alignment horizontal="center" vertical="center"/>
      <protection locked="0"/>
    </xf>
    <xf numFmtId="0" fontId="88" fillId="2" borderId="67" xfId="0" applyFont="1" applyFill="1" applyBorder="1" applyAlignment="1">
      <alignment horizontal="center" vertical="center"/>
    </xf>
    <xf numFmtId="0" fontId="88" fillId="2" borderId="22" xfId="0" applyFont="1" applyFill="1" applyBorder="1" applyAlignment="1">
      <alignment horizontal="center" vertical="center"/>
    </xf>
    <xf numFmtId="0" fontId="88" fillId="2" borderId="68" xfId="0" applyFont="1" applyFill="1" applyBorder="1" applyAlignment="1">
      <alignment horizontal="center" vertical="center"/>
    </xf>
    <xf numFmtId="2" fontId="74" fillId="12" borderId="130" xfId="0" applyNumberFormat="1" applyFont="1" applyFill="1" applyBorder="1" applyAlignment="1">
      <alignment horizontal="center" vertical="center"/>
    </xf>
    <xf numFmtId="2" fontId="74" fillId="12" borderId="52" xfId="0" applyNumberFormat="1" applyFont="1" applyFill="1" applyBorder="1" applyAlignment="1">
      <alignment horizontal="center" vertical="center"/>
    </xf>
    <xf numFmtId="2" fontId="74" fillId="12" borderId="131" xfId="0" applyNumberFormat="1" applyFont="1" applyFill="1" applyBorder="1" applyAlignment="1">
      <alignment horizontal="center" vertical="center"/>
    </xf>
    <xf numFmtId="2" fontId="74" fillId="0" borderId="70" xfId="0" applyNumberFormat="1" applyFont="1" applyFill="1" applyBorder="1" applyAlignment="1">
      <alignment horizontal="center"/>
    </xf>
    <xf numFmtId="2" fontId="74" fillId="0" borderId="107" xfId="0" applyNumberFormat="1" applyFont="1" applyFill="1" applyBorder="1" applyAlignment="1">
      <alignment horizontal="center"/>
    </xf>
    <xf numFmtId="49" fontId="87" fillId="2" borderId="91" xfId="0" applyNumberFormat="1" applyFont="1" applyFill="1" applyBorder="1" applyAlignment="1" applyProtection="1">
      <alignment horizontal="center" vertical="center"/>
      <protection locked="0"/>
    </xf>
    <xf numFmtId="49" fontId="87" fillId="2" borderId="109" xfId="0" applyNumberFormat="1" applyFont="1" applyFill="1" applyBorder="1" applyAlignment="1" applyProtection="1">
      <alignment horizontal="center" vertical="center"/>
      <protection locked="0"/>
    </xf>
    <xf numFmtId="49" fontId="87" fillId="2" borderId="92" xfId="0" applyNumberFormat="1" applyFont="1" applyFill="1" applyBorder="1" applyAlignment="1" applyProtection="1">
      <alignment horizontal="center" vertical="center"/>
      <protection locked="0"/>
    </xf>
    <xf numFmtId="0" fontId="88" fillId="0" borderId="66" xfId="0" applyFont="1" applyFill="1" applyBorder="1" applyAlignment="1">
      <alignment horizontal="center" vertical="center"/>
    </xf>
    <xf numFmtId="0" fontId="88" fillId="0" borderId="24" xfId="0" applyFont="1" applyFill="1" applyBorder="1" applyAlignment="1">
      <alignment horizontal="center" vertical="center"/>
    </xf>
    <xf numFmtId="0" fontId="88" fillId="0" borderId="56" xfId="0" applyFont="1" applyFill="1" applyBorder="1" applyAlignment="1">
      <alignment horizontal="center" vertical="center"/>
    </xf>
    <xf numFmtId="49" fontId="87" fillId="2" borderId="66" xfId="0" applyNumberFormat="1" applyFont="1" applyFill="1" applyBorder="1" applyAlignment="1" applyProtection="1">
      <alignment horizontal="center" vertical="center"/>
      <protection locked="0"/>
    </xf>
    <xf numFmtId="49" fontId="87" fillId="2" borderId="24" xfId="0" applyNumberFormat="1" applyFont="1" applyFill="1" applyBorder="1" applyAlignment="1" applyProtection="1">
      <alignment horizontal="center" vertical="center"/>
      <protection locked="0"/>
    </xf>
    <xf numFmtId="49" fontId="87" fillId="2" borderId="56" xfId="0" applyNumberFormat="1" applyFont="1" applyFill="1" applyBorder="1" applyAlignment="1" applyProtection="1">
      <alignment horizontal="center" vertical="center"/>
      <protection locked="0"/>
    </xf>
    <xf numFmtId="0" fontId="88" fillId="2" borderId="81" xfId="0" applyFont="1" applyFill="1" applyBorder="1" applyAlignment="1">
      <alignment horizontal="center" vertical="center"/>
    </xf>
    <xf numFmtId="0" fontId="88" fillId="2" borderId="119" xfId="0" applyFont="1" applyFill="1" applyBorder="1" applyAlignment="1">
      <alignment horizontal="center" vertical="center"/>
    </xf>
    <xf numFmtId="0" fontId="88" fillId="2" borderId="82" xfId="0" applyFont="1" applyFill="1" applyBorder="1" applyAlignment="1">
      <alignment horizontal="center" vertical="center"/>
    </xf>
    <xf numFmtId="49" fontId="87" fillId="2" borderId="64" xfId="0" applyNumberFormat="1" applyFont="1" applyFill="1" applyBorder="1" applyAlignment="1" applyProtection="1">
      <alignment horizontal="center" vertical="center"/>
      <protection locked="0"/>
    </xf>
    <xf numFmtId="49" fontId="87" fillId="2" borderId="120" xfId="0" applyNumberFormat="1" applyFont="1" applyFill="1" applyBorder="1" applyAlignment="1" applyProtection="1">
      <alignment horizontal="center" vertical="center"/>
      <protection locked="0"/>
    </xf>
    <xf numFmtId="49" fontId="87" fillId="2" borderId="65" xfId="0" applyNumberFormat="1" applyFont="1" applyFill="1" applyBorder="1" applyAlignment="1" applyProtection="1">
      <alignment horizontal="center" vertical="center"/>
      <protection locked="0"/>
    </xf>
    <xf numFmtId="0" fontId="82" fillId="2" borderId="15" xfId="0" applyFont="1" applyFill="1" applyBorder="1" applyAlignment="1">
      <alignment horizontal="right"/>
    </xf>
    <xf numFmtId="0" fontId="82" fillId="2" borderId="0" xfId="0" applyFont="1" applyFill="1" applyBorder="1" applyAlignment="1">
      <alignment horizontal="right"/>
    </xf>
    <xf numFmtId="0" fontId="83" fillId="2" borderId="22" xfId="0" applyFont="1" applyFill="1" applyBorder="1" applyAlignment="1">
      <alignment horizontal="right"/>
    </xf>
    <xf numFmtId="0" fontId="84" fillId="2" borderId="78" xfId="0" applyFont="1" applyFill="1" applyBorder="1"/>
    <xf numFmtId="0" fontId="84" fillId="2" borderId="104" xfId="0" applyFont="1" applyFill="1" applyBorder="1"/>
    <xf numFmtId="0" fontId="72" fillId="0" borderId="59" xfId="0" applyFont="1" applyFill="1" applyBorder="1" applyAlignment="1">
      <alignment horizontal="center"/>
    </xf>
    <xf numFmtId="0" fontId="72" fillId="0" borderId="60" xfId="0" applyFont="1" applyFill="1" applyBorder="1" applyAlignment="1">
      <alignment horizontal="center"/>
    </xf>
    <xf numFmtId="0" fontId="72" fillId="0" borderId="61" xfId="0" applyFont="1" applyFill="1" applyBorder="1" applyAlignment="1">
      <alignment horizontal="center"/>
    </xf>
    <xf numFmtId="0" fontId="85" fillId="0" borderId="79" xfId="0" applyFont="1" applyFill="1" applyBorder="1" applyAlignment="1">
      <alignment horizontal="center" vertical="center" wrapText="1"/>
    </xf>
    <xf numFmtId="0" fontId="85" fillId="0" borderId="162" xfId="0" applyFont="1" applyFill="1" applyBorder="1" applyAlignment="1">
      <alignment horizontal="center" vertical="center" wrapText="1"/>
    </xf>
    <xf numFmtId="0" fontId="72" fillId="0" borderId="53" xfId="0" applyFont="1" applyFill="1" applyBorder="1" applyAlignment="1">
      <alignment horizontal="center" vertical="center"/>
    </xf>
    <xf numFmtId="0" fontId="72" fillId="0" borderId="48" xfId="0" applyFont="1" applyFill="1" applyBorder="1" applyAlignment="1">
      <alignment horizontal="center" vertical="center"/>
    </xf>
    <xf numFmtId="0" fontId="72" fillId="0" borderId="75" xfId="0" applyFont="1" applyFill="1" applyBorder="1" applyAlignment="1">
      <alignment horizontal="center" vertical="center" wrapText="1"/>
    </xf>
    <xf numFmtId="0" fontId="72" fillId="0" borderId="76" xfId="0" applyFont="1" applyFill="1" applyBorder="1" applyAlignment="1">
      <alignment horizontal="center" vertical="center" wrapText="1"/>
    </xf>
    <xf numFmtId="0" fontId="86" fillId="13" borderId="9" xfId="0" applyFont="1" applyFill="1" applyBorder="1" applyAlignment="1">
      <alignment horizontal="center" vertical="center" wrapText="1"/>
    </xf>
    <xf numFmtId="0" fontId="86" fillId="13" borderId="0" xfId="0" applyFont="1" applyFill="1" applyBorder="1" applyAlignment="1">
      <alignment horizontal="center" vertical="center" wrapText="1"/>
    </xf>
    <xf numFmtId="0" fontId="86" fillId="13" borderId="55" xfId="0" applyFont="1" applyFill="1" applyBorder="1" applyAlignment="1">
      <alignment horizontal="center" vertical="center" wrapText="1"/>
    </xf>
    <xf numFmtId="0" fontId="86" fillId="13" borderId="76" xfId="0" applyFont="1" applyFill="1" applyBorder="1" applyAlignment="1">
      <alignment horizontal="center" vertical="center" wrapText="1"/>
    </xf>
    <xf numFmtId="0" fontId="86" fillId="13" borderId="115" xfId="0" applyFont="1" applyFill="1" applyBorder="1" applyAlignment="1">
      <alignment horizontal="center" vertical="center" wrapText="1"/>
    </xf>
    <xf numFmtId="0" fontId="86" fillId="13" borderId="77" xfId="0" applyFont="1" applyFill="1" applyBorder="1" applyAlignment="1">
      <alignment horizontal="center" vertical="center" wrapText="1"/>
    </xf>
    <xf numFmtId="0" fontId="81" fillId="2" borderId="15" xfId="0" applyFont="1" applyFill="1" applyBorder="1" applyAlignment="1">
      <alignment horizontal="right"/>
    </xf>
    <xf numFmtId="0" fontId="81" fillId="2" borderId="0" xfId="0" applyFont="1" applyFill="1" applyBorder="1" applyAlignment="1">
      <alignment horizontal="right"/>
    </xf>
    <xf numFmtId="49" fontId="80" fillId="2" borderId="24" xfId="0" applyNumberFormat="1" applyFont="1" applyFill="1" applyBorder="1" applyAlignment="1">
      <alignment horizontal="center" vertical="center"/>
    </xf>
    <xf numFmtId="49" fontId="77" fillId="2" borderId="24" xfId="0" applyNumberFormat="1" applyFont="1" applyFill="1" applyBorder="1" applyAlignment="1">
      <alignment horizontal="center" vertical="center"/>
    </xf>
    <xf numFmtId="0" fontId="83" fillId="2" borderId="24" xfId="0" applyFont="1" applyFill="1" applyBorder="1" applyAlignment="1">
      <alignment horizontal="right"/>
    </xf>
    <xf numFmtId="0" fontId="73" fillId="2" borderId="15" xfId="0" applyFont="1" applyFill="1" applyBorder="1" applyAlignment="1">
      <alignment horizontal="right"/>
    </xf>
    <xf numFmtId="0" fontId="73" fillId="2" borderId="0" xfId="0" applyFont="1" applyFill="1" applyBorder="1" applyAlignment="1">
      <alignment horizontal="right"/>
    </xf>
    <xf numFmtId="0" fontId="74" fillId="2" borderId="0" xfId="0" applyFont="1" applyFill="1" applyBorder="1"/>
    <xf numFmtId="0" fontId="79" fillId="2" borderId="15" xfId="0" applyFont="1" applyFill="1" applyBorder="1" applyAlignment="1">
      <alignment horizontal="right"/>
    </xf>
    <xf numFmtId="0" fontId="79" fillId="2" borderId="0" xfId="0" applyFont="1" applyFill="1" applyBorder="1" applyAlignment="1">
      <alignment horizontal="right"/>
    </xf>
    <xf numFmtId="49" fontId="80" fillId="2" borderId="23" xfId="0" applyNumberFormat="1" applyFont="1" applyFill="1" applyBorder="1" applyAlignment="1">
      <alignment horizontal="center" vertical="center"/>
    </xf>
    <xf numFmtId="0" fontId="70" fillId="2" borderId="15" xfId="0" applyFont="1" applyFill="1" applyBorder="1" applyAlignment="1">
      <alignment horizontal="right"/>
    </xf>
    <xf numFmtId="0" fontId="70" fillId="2" borderId="0" xfId="0" applyFont="1" applyFill="1" applyBorder="1" applyAlignment="1">
      <alignment horizontal="right"/>
    </xf>
    <xf numFmtId="0" fontId="67" fillId="2" borderId="23" xfId="0" applyFont="1" applyFill="1" applyBorder="1" applyAlignment="1">
      <alignment horizontal="center"/>
    </xf>
    <xf numFmtId="49" fontId="72" fillId="2" borderId="0" xfId="0" applyNumberFormat="1" applyFont="1" applyFill="1" applyBorder="1" applyAlignment="1">
      <alignment horizontal="right"/>
    </xf>
    <xf numFmtId="49" fontId="66" fillId="2" borderId="24" xfId="0" applyNumberFormat="1" applyFont="1" applyFill="1" applyBorder="1" applyAlignment="1">
      <alignment horizontal="center"/>
    </xf>
    <xf numFmtId="49" fontId="66" fillId="2" borderId="105" xfId="0" applyNumberFormat="1" applyFont="1" applyFill="1" applyBorder="1" applyAlignment="1">
      <alignment horizontal="center"/>
    </xf>
    <xf numFmtId="0" fontId="64" fillId="2" borderId="62" xfId="0" applyFont="1" applyFill="1" applyBorder="1"/>
    <xf numFmtId="0" fontId="66" fillId="2" borderId="0" xfId="0" applyFont="1" applyFill="1" applyBorder="1" applyAlignment="1">
      <alignment horizontal="right" vertical="center"/>
    </xf>
    <xf numFmtId="0" fontId="67" fillId="2" borderId="15" xfId="0" applyFont="1" applyFill="1" applyBorder="1"/>
    <xf numFmtId="0" fontId="67" fillId="2" borderId="0" xfId="0" applyFont="1" applyFill="1" applyBorder="1"/>
    <xf numFmtId="49" fontId="69" fillId="2" borderId="109" xfId="0" applyNumberFormat="1" applyFont="1" applyFill="1" applyBorder="1" applyAlignment="1">
      <alignment horizontal="center"/>
    </xf>
    <xf numFmtId="49" fontId="69" fillId="2" borderId="106" xfId="0" applyNumberFormat="1" applyFont="1" applyFill="1" applyBorder="1" applyAlignment="1">
      <alignment horizontal="center"/>
    </xf>
    <xf numFmtId="0" fontId="2" fillId="2" borderId="1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5" xfId="0" applyFont="1" applyFill="1" applyBorder="1" applyAlignment="1">
      <alignment horizontal="center" vertical="center"/>
    </xf>
    <xf numFmtId="49" fontId="13" fillId="2" borderId="91" xfId="0" applyNumberFormat="1" applyFont="1" applyFill="1" applyBorder="1" applyAlignment="1" applyProtection="1">
      <alignment horizontal="center" vertical="center"/>
      <protection locked="0"/>
    </xf>
    <xf numFmtId="49" fontId="13" fillId="2" borderId="109" xfId="0" applyNumberFormat="1" applyFont="1" applyFill="1" applyBorder="1" applyAlignment="1" applyProtection="1">
      <alignment horizontal="center" vertical="center"/>
      <protection locked="0"/>
    </xf>
    <xf numFmtId="49" fontId="13" fillId="2" borderId="92" xfId="0" applyNumberFormat="1" applyFont="1" applyFill="1" applyBorder="1" applyAlignment="1" applyProtection="1">
      <alignment horizontal="center" vertical="center"/>
      <protection locked="0"/>
    </xf>
    <xf numFmtId="49" fontId="32" fillId="2" borderId="81" xfId="0" applyNumberFormat="1" applyFont="1" applyFill="1" applyBorder="1" applyAlignment="1" applyProtection="1">
      <alignment horizontal="center" vertical="center"/>
      <protection locked="0"/>
    </xf>
    <xf numFmtId="49" fontId="32" fillId="2" borderId="119" xfId="0" applyNumberFormat="1" applyFont="1" applyFill="1" applyBorder="1" applyAlignment="1" applyProtection="1">
      <alignment horizontal="center" vertical="center"/>
      <protection locked="0"/>
    </xf>
    <xf numFmtId="49" fontId="32" fillId="2" borderId="82" xfId="0" applyNumberFormat="1" applyFont="1" applyFill="1" applyBorder="1" applyAlignment="1" applyProtection="1">
      <alignment horizontal="center" vertical="center"/>
      <protection locked="0"/>
    </xf>
    <xf numFmtId="0" fontId="54" fillId="2" borderId="45" xfId="0" applyFont="1" applyFill="1" applyBorder="1" applyAlignment="1">
      <alignment horizontal="right" vertical="center"/>
    </xf>
    <xf numFmtId="0" fontId="3" fillId="2" borderId="144" xfId="0" applyFont="1" applyFill="1" applyBorder="1"/>
    <xf numFmtId="0" fontId="3" fillId="2" borderId="145" xfId="0" applyFont="1" applyFill="1" applyBorder="1"/>
    <xf numFmtId="49" fontId="56" fillId="2" borderId="152" xfId="0" applyNumberFormat="1" applyFont="1" applyFill="1" applyBorder="1" applyAlignment="1">
      <alignment horizontal="center"/>
    </xf>
    <xf numFmtId="49" fontId="56" fillId="2" borderId="153" xfId="0" applyNumberFormat="1" applyFont="1" applyFill="1" applyBorder="1" applyAlignment="1">
      <alignment horizontal="center"/>
    </xf>
    <xf numFmtId="0" fontId="12" fillId="0" borderId="116" xfId="0" applyFont="1" applyFill="1" applyBorder="1" applyAlignment="1">
      <alignment horizontal="center" vertical="center"/>
    </xf>
    <xf numFmtId="0" fontId="12" fillId="0" borderId="117" xfId="0" applyFont="1" applyFill="1" applyBorder="1" applyAlignment="1">
      <alignment horizontal="center" vertical="center"/>
    </xf>
    <xf numFmtId="0" fontId="12" fillId="0" borderId="118" xfId="0" applyFont="1" applyFill="1" applyBorder="1" applyAlignment="1">
      <alignment horizontal="center" vertical="center"/>
    </xf>
    <xf numFmtId="0" fontId="59" fillId="0" borderId="162" xfId="0" applyFont="1" applyFill="1" applyBorder="1" applyAlignment="1">
      <alignment horizontal="center" vertical="center" wrapText="1"/>
    </xf>
    <xf numFmtId="49" fontId="12" fillId="2" borderId="165" xfId="0" applyNumberFormat="1" applyFont="1" applyFill="1" applyBorder="1" applyAlignment="1" applyProtection="1">
      <alignment horizontal="center" vertical="center"/>
      <protection locked="0"/>
    </xf>
    <xf numFmtId="49" fontId="12" fillId="2" borderId="166" xfId="0" applyNumberFormat="1" applyFont="1" applyFill="1" applyBorder="1" applyAlignment="1" applyProtection="1">
      <alignment horizontal="center" vertical="center"/>
      <protection locked="0"/>
    </xf>
    <xf numFmtId="49" fontId="12" fillId="2" borderId="167" xfId="0" applyNumberFormat="1" applyFont="1" applyFill="1" applyBorder="1" applyAlignment="1" applyProtection="1">
      <alignment horizontal="center" vertical="center"/>
      <protection locked="0"/>
    </xf>
    <xf numFmtId="0" fontId="12" fillId="2" borderId="165" xfId="0" applyFont="1" applyFill="1" applyBorder="1" applyAlignment="1">
      <alignment horizontal="center" vertical="center"/>
    </xf>
    <xf numFmtId="0" fontId="12" fillId="2" borderId="166" xfId="0" applyFont="1" applyFill="1" applyBorder="1" applyAlignment="1">
      <alignment horizontal="center" vertical="center"/>
    </xf>
    <xf numFmtId="0" fontId="12" fillId="2" borderId="167" xfId="0" applyFont="1" applyFill="1" applyBorder="1" applyAlignment="1">
      <alignment horizontal="center" vertical="center"/>
    </xf>
    <xf numFmtId="0" fontId="2" fillId="2" borderId="144" xfId="0" applyFont="1" applyFill="1" applyBorder="1" applyAlignment="1">
      <alignment horizontal="center" vertical="center"/>
    </xf>
    <xf numFmtId="0" fontId="2" fillId="2" borderId="145" xfId="0" applyFont="1" applyFill="1" applyBorder="1" applyAlignment="1">
      <alignment horizontal="center" vertical="center"/>
    </xf>
    <xf numFmtId="0" fontId="2" fillId="2" borderId="146" xfId="0" applyFont="1" applyFill="1" applyBorder="1" applyAlignment="1">
      <alignment horizontal="center" vertical="center"/>
    </xf>
    <xf numFmtId="0" fontId="12" fillId="0" borderId="91" xfId="0" applyFont="1" applyFill="1" applyBorder="1" applyAlignment="1">
      <alignment horizontal="center" vertical="center"/>
    </xf>
    <xf numFmtId="0" fontId="12" fillId="0" borderId="109" xfId="0" applyFont="1" applyFill="1" applyBorder="1" applyAlignment="1">
      <alignment horizontal="center" vertical="center"/>
    </xf>
    <xf numFmtId="0" fontId="12" fillId="0" borderId="92" xfId="0" applyFont="1" applyFill="1" applyBorder="1" applyAlignment="1">
      <alignment horizontal="center" vertical="center"/>
    </xf>
    <xf numFmtId="49" fontId="32" fillId="2" borderId="134" xfId="0" applyNumberFormat="1" applyFont="1" applyFill="1" applyBorder="1" applyAlignment="1" applyProtection="1">
      <alignment horizontal="center" vertical="center"/>
      <protection locked="0"/>
    </xf>
    <xf numFmtId="49" fontId="32" fillId="2" borderId="135" xfId="0" applyNumberFormat="1" applyFont="1" applyFill="1" applyBorder="1" applyAlignment="1" applyProtection="1">
      <alignment horizontal="center" vertical="center"/>
      <protection locked="0"/>
    </xf>
    <xf numFmtId="49" fontId="32" fillId="2" borderId="136" xfId="0" applyNumberFormat="1" applyFont="1" applyFill="1" applyBorder="1" applyAlignment="1" applyProtection="1">
      <alignment horizontal="center" vertical="center"/>
      <protection locked="0"/>
    </xf>
    <xf numFmtId="0" fontId="2" fillId="2" borderId="148" xfId="0" applyFont="1" applyFill="1" applyBorder="1" applyAlignment="1">
      <alignment horizontal="center" vertical="center"/>
    </xf>
    <xf numFmtId="0" fontId="13" fillId="2" borderId="81"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82" xfId="0" applyFont="1" applyFill="1" applyBorder="1" applyAlignment="1">
      <alignment horizontal="center" vertical="center"/>
    </xf>
    <xf numFmtId="0" fontId="54" fillId="2" borderId="147" xfId="0" applyFont="1" applyFill="1" applyBorder="1" applyAlignment="1">
      <alignment horizontal="right" vertical="center"/>
    </xf>
    <xf numFmtId="0" fontId="54" fillId="2" borderId="128" xfId="0" applyFont="1" applyFill="1" applyBorder="1" applyAlignment="1">
      <alignment horizontal="right" vertical="center"/>
    </xf>
    <xf numFmtId="0" fontId="13" fillId="2" borderId="66"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56" xfId="0" applyFont="1" applyFill="1" applyBorder="1" applyAlignment="1">
      <alignment horizontal="center" vertical="center"/>
    </xf>
    <xf numFmtId="49" fontId="13" fillId="2" borderId="81" xfId="0" applyNumberFormat="1" applyFont="1" applyFill="1" applyBorder="1" applyAlignment="1" applyProtection="1">
      <alignment horizontal="center" vertical="center"/>
      <protection locked="0"/>
    </xf>
    <xf numFmtId="49" fontId="13" fillId="2" borderId="119" xfId="0" applyNumberFormat="1" applyFont="1" applyFill="1" applyBorder="1" applyAlignment="1" applyProtection="1">
      <alignment horizontal="center" vertical="center"/>
      <protection locked="0"/>
    </xf>
    <xf numFmtId="49" fontId="13" fillId="2" borderId="82" xfId="0" applyNumberFormat="1" applyFont="1" applyFill="1" applyBorder="1" applyAlignment="1" applyProtection="1">
      <alignment horizontal="center" vertical="center"/>
      <protection locked="0"/>
    </xf>
    <xf numFmtId="0" fontId="13" fillId="2" borderId="91" xfId="0" applyFont="1" applyFill="1" applyBorder="1" applyAlignment="1">
      <alignment horizontal="center" vertical="center"/>
    </xf>
    <xf numFmtId="0" fontId="13" fillId="2" borderId="109" xfId="0" applyFont="1" applyFill="1" applyBorder="1" applyAlignment="1">
      <alignment horizontal="center" vertical="center"/>
    </xf>
    <xf numFmtId="0" fontId="13" fillId="2" borderId="92" xfId="0" applyFont="1" applyFill="1" applyBorder="1" applyAlignment="1">
      <alignment horizontal="center" vertical="center"/>
    </xf>
    <xf numFmtId="0" fontId="26" fillId="0" borderId="0" xfId="0" applyFont="1" applyBorder="1" applyAlignment="1">
      <alignment horizontal="center" vertical="center"/>
    </xf>
    <xf numFmtId="0" fontId="1" fillId="0" borderId="0" xfId="0" applyFont="1" applyBorder="1" applyAlignment="1">
      <alignment horizontal="justify" vertical="center" wrapText="1"/>
    </xf>
    <xf numFmtId="0" fontId="0" fillId="0" borderId="0" xfId="0" applyBorder="1" applyAlignment="1">
      <alignment horizontal="justify" vertical="center" wrapText="1"/>
    </xf>
    <xf numFmtId="0" fontId="1" fillId="0" borderId="0" xfId="0" applyFont="1" applyBorder="1" applyAlignment="1">
      <alignment horizontal="left" vertical="center" wrapText="1"/>
    </xf>
    <xf numFmtId="0" fontId="0" fillId="0" borderId="0" xfId="0" applyBorder="1" applyAlignment="1">
      <alignment horizontal="left" vertical="center" wrapText="1"/>
    </xf>
    <xf numFmtId="0" fontId="23" fillId="0" borderId="0" xfId="0" applyFont="1" applyBorder="1" applyAlignment="1">
      <alignment horizontal="center" vertical="center"/>
    </xf>
    <xf numFmtId="0" fontId="23" fillId="0" borderId="0" xfId="0" applyFont="1" applyBorder="1" applyAlignment="1">
      <alignment horizontal="justify" vertical="center"/>
    </xf>
    <xf numFmtId="0" fontId="1" fillId="0" borderId="0" xfId="0" applyFont="1" applyBorder="1" applyAlignment="1">
      <alignment horizontal="center"/>
    </xf>
    <xf numFmtId="0" fontId="0" fillId="0" borderId="0" xfId="0" applyBorder="1" applyAlignment="1">
      <alignment horizontal="center"/>
    </xf>
    <xf numFmtId="0" fontId="19" fillId="14" borderId="11" xfId="0" applyFont="1" applyFill="1" applyBorder="1" applyAlignment="1">
      <alignment horizontal="center"/>
    </xf>
    <xf numFmtId="0" fontId="19" fillId="14" borderId="24" xfId="0" applyFont="1" applyFill="1" applyBorder="1" applyAlignment="1">
      <alignment horizontal="center"/>
    </xf>
    <xf numFmtId="0" fontId="19" fillId="14" borderId="26" xfId="0" applyFont="1" applyFill="1" applyBorder="1" applyAlignment="1">
      <alignment horizontal="center"/>
    </xf>
    <xf numFmtId="0" fontId="0" fillId="14" borderId="0" xfId="0" applyFill="1"/>
    <xf numFmtId="0" fontId="19" fillId="15" borderId="11" xfId="0" applyFont="1" applyFill="1" applyBorder="1" applyAlignment="1">
      <alignment horizontal="center"/>
    </xf>
    <xf numFmtId="0" fontId="19" fillId="15" borderId="24" xfId="0" applyFont="1" applyFill="1" applyBorder="1" applyAlignment="1">
      <alignment horizontal="center"/>
    </xf>
    <xf numFmtId="0" fontId="19" fillId="15" borderId="26" xfId="0" applyFont="1" applyFill="1" applyBorder="1" applyAlignment="1">
      <alignment horizontal="center"/>
    </xf>
    <xf numFmtId="0" fontId="0" fillId="15" borderId="0" xfId="0" applyFill="1"/>
    <xf numFmtId="165" fontId="34" fillId="0" borderId="0" xfId="0" applyNumberFormat="1" applyFont="1" applyAlignment="1">
      <alignment horizontal="center"/>
    </xf>
    <xf numFmtId="0" fontId="35" fillId="0" borderId="11" xfId="0" applyFont="1" applyBorder="1" applyAlignment="1">
      <alignment horizontal="center" vertical="center"/>
    </xf>
    <xf numFmtId="0" fontId="35" fillId="0" borderId="24" xfId="0" applyFont="1" applyBorder="1" applyAlignment="1">
      <alignment horizontal="center" vertical="center"/>
    </xf>
    <xf numFmtId="0" fontId="35" fillId="0" borderId="26" xfId="0" applyFont="1" applyBorder="1" applyAlignment="1">
      <alignment horizontal="center" vertical="center"/>
    </xf>
    <xf numFmtId="0" fontId="31" fillId="5" borderId="11" xfId="0" applyFont="1" applyFill="1" applyBorder="1" applyAlignment="1">
      <alignment horizontal="center"/>
    </xf>
    <xf numFmtId="0" fontId="31" fillId="5" borderId="24" xfId="0" applyFont="1" applyFill="1" applyBorder="1" applyAlignment="1">
      <alignment horizontal="center"/>
    </xf>
    <xf numFmtId="0" fontId="31" fillId="5" borderId="26" xfId="0" applyFont="1" applyFill="1" applyBorder="1" applyAlignment="1">
      <alignment horizontal="center"/>
    </xf>
    <xf numFmtId="0" fontId="11" fillId="0" borderId="22" xfId="0" applyFont="1" applyBorder="1" applyAlignment="1">
      <alignment horizontal="left"/>
    </xf>
  </cellXfs>
  <cellStyles count="5">
    <cellStyle name="Comma" xfId="1" builtinId="3"/>
    <cellStyle name="Comma 2" xfId="2"/>
    <cellStyle name="Normal" xfId="0" builtinId="0"/>
    <cellStyle name="Normal 2" xfId="3"/>
    <cellStyle name="Percent 2" xfId="4"/>
  </cellStyles>
  <dxfs count="0"/>
  <tableStyles count="0" defaultTableStyle="TableStyleMedium2" defaultPivotStyle="PivotStyleLight16"/>
  <colors>
    <mruColors>
      <color rgb="FFFFFF99"/>
      <color rgb="FF0000FF"/>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Z591"/>
  <sheetViews>
    <sheetView tabSelected="1" zoomScale="75" zoomScaleNormal="75" workbookViewId="0">
      <selection activeCell="A2" sqref="A2:N2"/>
    </sheetView>
  </sheetViews>
  <sheetFormatPr defaultRowHeight="12.75"/>
  <cols>
    <col min="1" max="1" width="8.140625" style="3" customWidth="1"/>
    <col min="2" max="5" width="13" customWidth="1"/>
    <col min="6" max="6" width="12.28515625" customWidth="1"/>
    <col min="7" max="7" width="12.42578125" customWidth="1"/>
    <col min="8" max="8" width="13.140625" customWidth="1"/>
    <col min="9" max="11" width="11.5703125" customWidth="1"/>
    <col min="12" max="12" width="11.5703125" style="122" customWidth="1"/>
    <col min="13" max="13" width="11.5703125" style="125" customWidth="1"/>
    <col min="14" max="14" width="11.5703125" style="102" customWidth="1"/>
    <col min="15" max="26" width="8.85546875" style="42" customWidth="1"/>
  </cols>
  <sheetData>
    <row r="1" spans="1:26" ht="13.5" thickBot="1">
      <c r="A1" s="560"/>
      <c r="B1" s="560"/>
      <c r="C1" s="560"/>
      <c r="D1" s="560"/>
      <c r="E1" s="560"/>
      <c r="F1" s="560"/>
      <c r="G1" s="560"/>
      <c r="H1" s="560"/>
      <c r="I1" s="560"/>
      <c r="J1" s="560"/>
      <c r="K1" s="560"/>
      <c r="L1" s="560"/>
      <c r="M1" s="560"/>
      <c r="N1" s="289"/>
      <c r="O1" s="247"/>
    </row>
    <row r="2" spans="1:26" ht="27.75" thickTop="1" thickBot="1">
      <c r="A2" s="495" t="s">
        <v>0</v>
      </c>
      <c r="B2" s="496"/>
      <c r="C2" s="496"/>
      <c r="D2" s="496"/>
      <c r="E2" s="496"/>
      <c r="F2" s="496"/>
      <c r="G2" s="496"/>
      <c r="H2" s="496"/>
      <c r="I2" s="496"/>
      <c r="J2" s="496"/>
      <c r="K2" s="496"/>
      <c r="L2" s="496"/>
      <c r="M2" s="496"/>
      <c r="N2" s="497"/>
    </row>
    <row r="3" spans="1:26" s="116" customFormat="1" ht="18" hidden="1" customHeight="1" thickTop="1">
      <c r="A3" s="572"/>
      <c r="B3" s="572"/>
      <c r="C3" s="572"/>
      <c r="D3" s="572"/>
      <c r="E3" s="572"/>
      <c r="F3" s="572"/>
      <c r="G3" s="572"/>
      <c r="H3" s="572"/>
      <c r="I3" s="572"/>
      <c r="J3" s="114"/>
      <c r="K3" s="114"/>
      <c r="L3" s="117"/>
      <c r="M3" s="258"/>
      <c r="N3" s="126"/>
      <c r="O3" s="115"/>
      <c r="P3" s="115"/>
      <c r="Q3" s="115"/>
      <c r="R3" s="115"/>
      <c r="S3" s="115"/>
      <c r="T3" s="115"/>
      <c r="U3" s="115"/>
      <c r="V3" s="115"/>
      <c r="W3" s="115"/>
      <c r="X3" s="115"/>
      <c r="Y3" s="115"/>
      <c r="Z3" s="115"/>
    </row>
    <row r="4" spans="1:26" ht="33.75" thickTop="1">
      <c r="A4" s="551" t="s">
        <v>95</v>
      </c>
      <c r="B4" s="552"/>
      <c r="C4" s="552"/>
      <c r="D4" s="552"/>
      <c r="E4" s="552"/>
      <c r="F4" s="552"/>
      <c r="G4" s="53" t="s">
        <v>1</v>
      </c>
      <c r="H4" s="556"/>
      <c r="I4" s="556"/>
      <c r="J4" s="556"/>
      <c r="K4" s="556"/>
      <c r="L4" s="556"/>
      <c r="M4" s="557"/>
      <c r="N4" s="294"/>
    </row>
    <row r="5" spans="1:26" ht="23.25">
      <c r="A5" s="553" t="s">
        <v>111</v>
      </c>
      <c r="B5" s="554"/>
      <c r="C5" s="555"/>
      <c r="D5" s="555"/>
      <c r="E5" s="236"/>
      <c r="F5" s="559" t="s">
        <v>2</v>
      </c>
      <c r="G5" s="559"/>
      <c r="H5" s="561" t="s">
        <v>187</v>
      </c>
      <c r="I5" s="561"/>
      <c r="J5" s="561"/>
      <c r="K5" s="561"/>
      <c r="L5" s="561"/>
      <c r="M5" s="562"/>
      <c r="N5" s="127"/>
    </row>
    <row r="6" spans="1:26" ht="18.75" customHeight="1">
      <c r="A6" s="524" t="s">
        <v>30</v>
      </c>
      <c r="B6" s="525"/>
      <c r="C6" s="157"/>
      <c r="D6" s="526"/>
      <c r="E6" s="526"/>
      <c r="F6" s="526"/>
      <c r="G6" s="54" t="s">
        <v>85</v>
      </c>
      <c r="H6" s="55" t="s">
        <v>3</v>
      </c>
      <c r="I6" s="558"/>
      <c r="J6" s="558"/>
      <c r="K6" s="558"/>
      <c r="L6" s="118" t="s">
        <v>4</v>
      </c>
      <c r="M6" s="255"/>
      <c r="N6" s="127"/>
    </row>
    <row r="7" spans="1:26" ht="18.95" customHeight="1">
      <c r="A7" s="569" t="s">
        <v>84</v>
      </c>
      <c r="B7" s="570"/>
      <c r="C7" s="571"/>
      <c r="D7" s="571"/>
      <c r="E7" s="571"/>
      <c r="F7" s="178"/>
      <c r="G7" s="54" t="s">
        <v>85</v>
      </c>
      <c r="H7" s="55" t="s">
        <v>6</v>
      </c>
      <c r="I7" s="558"/>
      <c r="J7" s="558"/>
      <c r="K7" s="558"/>
      <c r="L7" s="118" t="s">
        <v>4</v>
      </c>
      <c r="M7" s="256"/>
      <c r="N7" s="127"/>
      <c r="O7" s="102"/>
    </row>
    <row r="8" spans="1:26" ht="18.95" customHeight="1">
      <c r="A8" s="565" t="s">
        <v>5</v>
      </c>
      <c r="B8" s="566"/>
      <c r="C8" s="528"/>
      <c r="D8" s="528"/>
      <c r="E8" s="528"/>
      <c r="F8" s="178"/>
      <c r="G8" s="54" t="s">
        <v>85</v>
      </c>
      <c r="H8" s="55" t="s">
        <v>8</v>
      </c>
      <c r="I8" s="558"/>
      <c r="J8" s="558"/>
      <c r="K8" s="558"/>
      <c r="L8" s="118" t="s">
        <v>4</v>
      </c>
      <c r="M8" s="256"/>
      <c r="N8" s="127"/>
    </row>
    <row r="9" spans="1:26" ht="18.95" customHeight="1">
      <c r="A9" s="565" t="s">
        <v>7</v>
      </c>
      <c r="B9" s="566"/>
      <c r="C9" s="528"/>
      <c r="D9" s="528"/>
      <c r="E9" s="528"/>
      <c r="F9" s="178"/>
      <c r="G9" s="179"/>
      <c r="H9" s="179"/>
      <c r="I9" s="52" t="s">
        <v>31</v>
      </c>
      <c r="J9" s="527"/>
      <c r="K9" s="527"/>
      <c r="L9" s="52" t="s">
        <v>32</v>
      </c>
      <c r="M9" s="256">
        <f>SUM(M6:M8)</f>
        <v>0</v>
      </c>
      <c r="N9" s="127"/>
    </row>
    <row r="10" spans="1:26" ht="19.5" customHeight="1" thickBot="1">
      <c r="A10" s="567"/>
      <c r="B10" s="568"/>
      <c r="C10" s="568"/>
      <c r="D10" s="568"/>
      <c r="E10" s="568"/>
      <c r="F10" s="568"/>
      <c r="G10" s="179"/>
      <c r="H10" s="179"/>
      <c r="I10" s="183"/>
      <c r="J10" s="546"/>
      <c r="K10" s="546"/>
      <c r="L10" s="183"/>
      <c r="M10" s="257"/>
      <c r="N10" s="127"/>
    </row>
    <row r="11" spans="1:26" ht="14.25" thickTop="1" thickBot="1">
      <c r="A11" s="180"/>
      <c r="B11" s="158" t="str">
        <f>G6</f>
        <v xml:space="preserve">d. </v>
      </c>
      <c r="C11" s="158" t="str">
        <f>G7</f>
        <v xml:space="preserve">d. </v>
      </c>
      <c r="D11" s="158" t="str">
        <f>G8</f>
        <v xml:space="preserve">d. </v>
      </c>
      <c r="E11" s="563"/>
      <c r="F11" s="563"/>
      <c r="G11" s="563"/>
      <c r="H11" s="563"/>
      <c r="I11" s="563"/>
      <c r="J11" s="563"/>
      <c r="K11" s="563"/>
      <c r="L11" s="563"/>
      <c r="M11" s="564"/>
      <c r="N11" s="262"/>
    </row>
    <row r="12" spans="1:26" ht="16.5" customHeight="1" thickTop="1">
      <c r="A12" s="98"/>
      <c r="B12" s="529" t="s">
        <v>93</v>
      </c>
      <c r="C12" s="530"/>
      <c r="D12" s="531"/>
      <c r="E12" s="522" t="s">
        <v>123</v>
      </c>
      <c r="F12" s="547" t="s">
        <v>9</v>
      </c>
      <c r="G12" s="548"/>
      <c r="H12" s="548"/>
      <c r="I12" s="548"/>
      <c r="J12" s="548"/>
      <c r="K12" s="549" t="s">
        <v>127</v>
      </c>
      <c r="L12" s="507" t="s">
        <v>110</v>
      </c>
      <c r="M12" s="508"/>
      <c r="N12" s="509"/>
    </row>
    <row r="13" spans="1:26" ht="53.1" customHeight="1" thickBot="1">
      <c r="A13" s="82" t="s">
        <v>10</v>
      </c>
      <c r="B13" s="191" t="s">
        <v>11</v>
      </c>
      <c r="C13" s="191" t="s">
        <v>86</v>
      </c>
      <c r="D13" s="192" t="s">
        <v>87</v>
      </c>
      <c r="E13" s="523"/>
      <c r="F13" s="188" t="s">
        <v>129</v>
      </c>
      <c r="G13" s="189" t="s">
        <v>119</v>
      </c>
      <c r="H13" s="189" t="s">
        <v>118</v>
      </c>
      <c r="I13" s="189" t="s">
        <v>120</v>
      </c>
      <c r="J13" s="190" t="s">
        <v>113</v>
      </c>
      <c r="K13" s="550"/>
      <c r="L13" s="510"/>
      <c r="M13" s="511"/>
      <c r="N13" s="512"/>
    </row>
    <row r="14" spans="1:26" s="3" customFormat="1" ht="18" customHeight="1" thickTop="1">
      <c r="A14" s="174">
        <v>1</v>
      </c>
      <c r="B14" s="79"/>
      <c r="C14" s="92"/>
      <c r="D14" s="79"/>
      <c r="E14" s="297">
        <f>SUM(B14:D14)</f>
        <v>0</v>
      </c>
      <c r="F14" s="240" t="s">
        <v>96</v>
      </c>
      <c r="G14" s="238"/>
      <c r="H14" s="238"/>
      <c r="I14" s="238"/>
      <c r="J14" s="241"/>
      <c r="K14" s="241"/>
      <c r="L14" s="504" t="s">
        <v>126</v>
      </c>
      <c r="M14" s="505"/>
      <c r="N14" s="506"/>
      <c r="O14" s="102"/>
      <c r="P14" s="42"/>
      <c r="Q14" s="42"/>
      <c r="R14" s="42"/>
      <c r="S14" s="42"/>
      <c r="T14" s="42"/>
      <c r="U14" s="42"/>
      <c r="V14" s="42"/>
      <c r="W14" s="42"/>
      <c r="X14" s="42"/>
      <c r="Y14" s="42"/>
      <c r="Z14" s="42"/>
    </row>
    <row r="15" spans="1:26" s="3" customFormat="1" ht="18" customHeight="1">
      <c r="A15" s="173">
        <v>2</v>
      </c>
      <c r="B15" s="79"/>
      <c r="C15" s="92"/>
      <c r="D15" s="79"/>
      <c r="E15" s="298">
        <f t="shared" ref="E15:E44" si="0">SUM(B15:D15)</f>
        <v>0</v>
      </c>
      <c r="F15" s="74"/>
      <c r="G15" s="75"/>
      <c r="H15" s="75"/>
      <c r="I15" s="75"/>
      <c r="J15" s="99"/>
      <c r="K15" s="99"/>
      <c r="L15" s="519"/>
      <c r="M15" s="520"/>
      <c r="N15" s="521"/>
      <c r="O15" s="102"/>
      <c r="P15" s="42"/>
      <c r="Q15" s="42"/>
      <c r="R15" s="42"/>
      <c r="S15" s="42"/>
      <c r="T15" s="42"/>
      <c r="U15" s="42"/>
      <c r="V15" s="42"/>
      <c r="W15" s="42"/>
      <c r="X15" s="42"/>
      <c r="Y15" s="42"/>
      <c r="Z15" s="42"/>
    </row>
    <row r="16" spans="1:26" s="3" customFormat="1" ht="18" customHeight="1">
      <c r="A16" s="171">
        <v>3</v>
      </c>
      <c r="B16" s="79"/>
      <c r="C16" s="92"/>
      <c r="D16" s="79"/>
      <c r="E16" s="298">
        <f t="shared" si="0"/>
        <v>0</v>
      </c>
      <c r="F16" s="238"/>
      <c r="G16" s="238"/>
      <c r="H16" s="238"/>
      <c r="I16" s="238"/>
      <c r="J16" s="241"/>
      <c r="K16" s="241"/>
      <c r="L16" s="516"/>
      <c r="M16" s="517"/>
      <c r="N16" s="518"/>
      <c r="O16" s="102"/>
      <c r="P16" s="42"/>
      <c r="Q16" s="42"/>
      <c r="R16" s="42"/>
      <c r="S16" s="42"/>
      <c r="T16" s="42"/>
      <c r="U16" s="42"/>
      <c r="V16" s="42"/>
      <c r="W16" s="42"/>
      <c r="X16" s="42"/>
      <c r="Y16" s="42"/>
      <c r="Z16" s="42"/>
    </row>
    <row r="17" spans="1:26" s="3" customFormat="1" ht="18" customHeight="1">
      <c r="A17" s="171">
        <v>4</v>
      </c>
      <c r="B17" s="79"/>
      <c r="C17" s="79"/>
      <c r="D17" s="79"/>
      <c r="E17" s="298">
        <f t="shared" si="0"/>
        <v>0</v>
      </c>
      <c r="F17" s="238"/>
      <c r="G17" s="238"/>
      <c r="H17" s="238"/>
      <c r="I17" s="238"/>
      <c r="J17" s="241"/>
      <c r="K17" s="241"/>
      <c r="L17" s="516"/>
      <c r="M17" s="517"/>
      <c r="N17" s="518"/>
      <c r="O17" s="102"/>
      <c r="P17" s="42"/>
      <c r="Q17" s="42"/>
      <c r="R17" s="42"/>
      <c r="S17" s="42"/>
      <c r="T17" s="42"/>
      <c r="U17" s="42"/>
      <c r="V17" s="42"/>
      <c r="W17" s="42"/>
      <c r="X17" s="42"/>
      <c r="Y17" s="42"/>
      <c r="Z17" s="42"/>
    </row>
    <row r="18" spans="1:26" s="3" customFormat="1" ht="18" customHeight="1">
      <c r="A18" s="171">
        <v>5</v>
      </c>
      <c r="B18" s="79"/>
      <c r="C18" s="79"/>
      <c r="D18" s="79"/>
      <c r="E18" s="298">
        <f t="shared" si="0"/>
        <v>0</v>
      </c>
      <c r="F18" s="238"/>
      <c r="G18" s="238"/>
      <c r="H18" s="238"/>
      <c r="I18" s="238"/>
      <c r="J18" s="241"/>
      <c r="K18" s="100"/>
      <c r="L18" s="516"/>
      <c r="M18" s="517"/>
      <c r="N18" s="518"/>
      <c r="O18" s="102"/>
      <c r="P18" s="42"/>
      <c r="Q18" s="42"/>
      <c r="R18" s="42"/>
      <c r="S18" s="42"/>
      <c r="T18" s="42"/>
      <c r="U18" s="42"/>
      <c r="V18" s="42"/>
      <c r="W18" s="42"/>
      <c r="X18" s="42"/>
      <c r="Y18" s="42"/>
      <c r="Z18" s="42"/>
    </row>
    <row r="19" spans="1:26" s="3" customFormat="1" ht="18" customHeight="1" thickBot="1">
      <c r="A19" s="228">
        <v>6</v>
      </c>
      <c r="B19" s="229"/>
      <c r="C19" s="230"/>
      <c r="D19" s="229"/>
      <c r="E19" s="231">
        <f t="shared" si="0"/>
        <v>0</v>
      </c>
      <c r="F19" s="229"/>
      <c r="G19" s="229"/>
      <c r="H19" s="229"/>
      <c r="I19" s="229"/>
      <c r="J19" s="232"/>
      <c r="K19" s="234">
        <f>IF(SUM(E14:E19)&gt;40, SUM(E14:E19)-40, 0)</f>
        <v>0</v>
      </c>
      <c r="L19" s="513"/>
      <c r="M19" s="514"/>
      <c r="N19" s="515"/>
      <c r="O19" s="102"/>
      <c r="P19" s="42"/>
      <c r="Q19" s="42"/>
      <c r="R19" s="42"/>
      <c r="S19" s="42"/>
      <c r="T19" s="42"/>
      <c r="U19" s="42"/>
      <c r="V19" s="42"/>
      <c r="W19" s="42"/>
      <c r="X19" s="42"/>
      <c r="Y19" s="42"/>
      <c r="Z19" s="42"/>
    </row>
    <row r="20" spans="1:26" s="3" customFormat="1" ht="18" customHeight="1">
      <c r="A20" s="478">
        <v>7</v>
      </c>
      <c r="B20" s="475"/>
      <c r="C20" s="476"/>
      <c r="D20" s="475"/>
      <c r="E20" s="299">
        <f t="shared" si="0"/>
        <v>0</v>
      </c>
      <c r="F20" s="475"/>
      <c r="G20" s="475"/>
      <c r="H20" s="475"/>
      <c r="I20" s="475"/>
      <c r="J20" s="477"/>
      <c r="K20" s="477"/>
      <c r="L20" s="501"/>
      <c r="M20" s="502"/>
      <c r="N20" s="503"/>
      <c r="O20" s="102"/>
      <c r="P20" s="42"/>
      <c r="Q20" s="42"/>
      <c r="R20" s="42"/>
      <c r="S20" s="42"/>
      <c r="T20" s="42"/>
      <c r="U20" s="42"/>
      <c r="V20" s="42"/>
      <c r="W20" s="42"/>
      <c r="X20" s="42"/>
      <c r="Y20" s="42"/>
      <c r="Z20" s="42"/>
    </row>
    <row r="21" spans="1:26" s="3" customFormat="1" ht="18" customHeight="1">
      <c r="A21" s="171">
        <v>8</v>
      </c>
      <c r="B21" s="238"/>
      <c r="C21" s="239"/>
      <c r="D21" s="238"/>
      <c r="E21" s="240">
        <f t="shared" si="0"/>
        <v>0</v>
      </c>
      <c r="F21" s="238"/>
      <c r="G21" s="238"/>
      <c r="H21" s="238"/>
      <c r="I21" s="238"/>
      <c r="J21" s="241"/>
      <c r="K21" s="271"/>
      <c r="L21" s="498"/>
      <c r="M21" s="499"/>
      <c r="N21" s="500"/>
      <c r="O21" s="102"/>
      <c r="P21" s="42"/>
      <c r="Q21" s="42"/>
      <c r="R21" s="42"/>
      <c r="S21" s="42"/>
      <c r="T21" s="42"/>
      <c r="U21" s="42"/>
      <c r="V21" s="42"/>
      <c r="W21" s="42"/>
      <c r="X21" s="42"/>
      <c r="Y21" s="42"/>
      <c r="Z21" s="42"/>
    </row>
    <row r="22" spans="1:26" s="3" customFormat="1" ht="18" customHeight="1">
      <c r="A22" s="173">
        <v>9</v>
      </c>
      <c r="B22" s="79"/>
      <c r="C22" s="92"/>
      <c r="D22" s="79"/>
      <c r="E22" s="74">
        <f t="shared" si="0"/>
        <v>0</v>
      </c>
      <c r="F22" s="75"/>
      <c r="G22" s="75"/>
      <c r="H22" s="75"/>
      <c r="I22" s="75"/>
      <c r="J22" s="99"/>
      <c r="K22" s="99"/>
      <c r="L22" s="516"/>
      <c r="M22" s="517"/>
      <c r="N22" s="518"/>
      <c r="O22" s="102"/>
      <c r="P22" s="42"/>
      <c r="Q22" s="42"/>
      <c r="R22" s="42"/>
      <c r="S22" s="42"/>
      <c r="T22" s="42"/>
      <c r="U22" s="42"/>
      <c r="V22" s="42"/>
      <c r="W22" s="42"/>
      <c r="X22" s="42"/>
      <c r="Y22" s="42"/>
      <c r="Z22" s="42"/>
    </row>
    <row r="23" spans="1:26" s="3" customFormat="1" ht="18" customHeight="1">
      <c r="A23" s="171">
        <v>10</v>
      </c>
      <c r="B23" s="79"/>
      <c r="C23" s="79"/>
      <c r="D23" s="79"/>
      <c r="E23" s="89">
        <f t="shared" si="0"/>
        <v>0</v>
      </c>
      <c r="F23" s="238"/>
      <c r="G23" s="238"/>
      <c r="H23" s="238"/>
      <c r="I23" s="238"/>
      <c r="J23" s="241"/>
      <c r="K23" s="241"/>
      <c r="L23" s="582"/>
      <c r="M23" s="583"/>
      <c r="N23" s="584"/>
      <c r="O23" s="102"/>
      <c r="P23" s="42"/>
      <c r="Q23" s="42"/>
      <c r="R23" s="42"/>
      <c r="S23" s="42"/>
      <c r="T23" s="42"/>
      <c r="U23" s="42"/>
      <c r="V23" s="42"/>
      <c r="W23" s="42"/>
      <c r="X23" s="42"/>
      <c r="Y23" s="42"/>
      <c r="Z23" s="42"/>
    </row>
    <row r="24" spans="1:26" s="3" customFormat="1" ht="18" customHeight="1">
      <c r="A24" s="171">
        <v>11</v>
      </c>
      <c r="B24" s="79"/>
      <c r="C24" s="79"/>
      <c r="D24" s="79"/>
      <c r="E24" s="298">
        <f t="shared" si="0"/>
        <v>0</v>
      </c>
      <c r="F24" s="238"/>
      <c r="G24" s="238"/>
      <c r="H24" s="238"/>
      <c r="I24" s="238"/>
      <c r="J24" s="241"/>
      <c r="K24" s="241"/>
      <c r="L24" s="516"/>
      <c r="M24" s="517"/>
      <c r="N24" s="518"/>
      <c r="O24" s="102"/>
      <c r="P24" s="42"/>
      <c r="Q24" s="42"/>
      <c r="R24" s="42"/>
      <c r="S24" s="42"/>
      <c r="T24" s="42"/>
      <c r="U24" s="42"/>
      <c r="V24" s="42"/>
      <c r="W24" s="42"/>
      <c r="X24" s="42"/>
      <c r="Y24" s="42"/>
      <c r="Z24" s="42"/>
    </row>
    <row r="25" spans="1:26" s="3" customFormat="1" ht="18" customHeight="1">
      <c r="A25" s="171">
        <v>12</v>
      </c>
      <c r="B25" s="79"/>
      <c r="C25" s="92"/>
      <c r="D25" s="79"/>
      <c r="E25" s="298">
        <f t="shared" si="0"/>
        <v>0</v>
      </c>
      <c r="F25" s="238"/>
      <c r="G25" s="238"/>
      <c r="H25" s="238"/>
      <c r="I25" s="238"/>
      <c r="J25" s="241"/>
      <c r="K25" s="100"/>
      <c r="L25" s="516"/>
      <c r="M25" s="517"/>
      <c r="N25" s="518"/>
      <c r="O25" s="102"/>
      <c r="P25" s="42"/>
      <c r="Q25" s="42"/>
      <c r="R25" s="42"/>
      <c r="S25" s="42"/>
      <c r="T25" s="42"/>
      <c r="U25" s="42"/>
      <c r="V25" s="42"/>
      <c r="W25" s="42"/>
      <c r="X25" s="42"/>
      <c r="Y25" s="42"/>
      <c r="Z25" s="42"/>
    </row>
    <row r="26" spans="1:26" s="3" customFormat="1" ht="18" customHeight="1" thickBot="1">
      <c r="A26" s="228">
        <v>13</v>
      </c>
      <c r="B26" s="229"/>
      <c r="C26" s="230"/>
      <c r="D26" s="229"/>
      <c r="E26" s="231">
        <f t="shared" si="0"/>
        <v>0</v>
      </c>
      <c r="F26" s="229"/>
      <c r="G26" s="229"/>
      <c r="H26" s="229"/>
      <c r="I26" s="229"/>
      <c r="J26" s="232"/>
      <c r="K26" s="234">
        <f>IF(SUM(E20:E26)&gt;40, SUM(E20:E26)-40, 0)</f>
        <v>0</v>
      </c>
      <c r="L26" s="513"/>
      <c r="M26" s="514"/>
      <c r="N26" s="515"/>
      <c r="O26" s="102"/>
      <c r="P26" s="42"/>
      <c r="Q26" s="42"/>
      <c r="R26" s="42"/>
      <c r="S26" s="42"/>
      <c r="T26" s="42"/>
      <c r="U26" s="42"/>
      <c r="V26" s="42"/>
      <c r="W26" s="42"/>
      <c r="X26" s="42"/>
      <c r="Y26" s="42"/>
      <c r="Z26" s="42"/>
    </row>
    <row r="27" spans="1:26" s="3" customFormat="1" ht="18" customHeight="1">
      <c r="A27" s="478">
        <v>14</v>
      </c>
      <c r="B27" s="475"/>
      <c r="C27" s="476"/>
      <c r="D27" s="475"/>
      <c r="E27" s="299">
        <f t="shared" si="0"/>
        <v>0</v>
      </c>
      <c r="F27" s="475"/>
      <c r="G27" s="475"/>
      <c r="H27" s="475"/>
      <c r="I27" s="475"/>
      <c r="J27" s="477"/>
      <c r="K27" s="477"/>
      <c r="L27" s="501"/>
      <c r="M27" s="502"/>
      <c r="N27" s="503"/>
      <c r="O27" s="102"/>
      <c r="P27" s="42"/>
      <c r="Q27" s="42"/>
      <c r="R27" s="42"/>
      <c r="S27" s="42"/>
      <c r="T27" s="42"/>
      <c r="U27" s="42"/>
      <c r="V27" s="42"/>
      <c r="W27" s="42"/>
      <c r="X27" s="42"/>
      <c r="Y27" s="42"/>
      <c r="Z27" s="42"/>
    </row>
    <row r="28" spans="1:26" s="3" customFormat="1" ht="18" customHeight="1">
      <c r="A28" s="171">
        <v>15</v>
      </c>
      <c r="B28" s="75"/>
      <c r="C28" s="75"/>
      <c r="D28" s="75"/>
      <c r="E28" s="240">
        <f t="shared" si="0"/>
        <v>0</v>
      </c>
      <c r="F28" s="240" t="s">
        <v>96</v>
      </c>
      <c r="G28" s="238"/>
      <c r="H28" s="238"/>
      <c r="I28" s="238"/>
      <c r="J28" s="241"/>
      <c r="K28" s="271"/>
      <c r="L28" s="519" t="s">
        <v>125</v>
      </c>
      <c r="M28" s="520"/>
      <c r="N28" s="521"/>
      <c r="O28" s="102"/>
      <c r="P28" s="42"/>
      <c r="Q28" s="42"/>
      <c r="R28" s="42"/>
      <c r="S28" s="42"/>
      <c r="T28" s="42"/>
      <c r="U28" s="42"/>
      <c r="V28" s="42"/>
      <c r="W28" s="42"/>
      <c r="X28" s="42"/>
      <c r="Y28" s="42"/>
      <c r="Z28" s="42"/>
    </row>
    <row r="29" spans="1:26" s="3" customFormat="1" ht="18" customHeight="1">
      <c r="A29" s="173">
        <v>16</v>
      </c>
      <c r="B29" s="75"/>
      <c r="C29" s="75"/>
      <c r="D29" s="75"/>
      <c r="E29" s="74">
        <f t="shared" si="0"/>
        <v>0</v>
      </c>
      <c r="F29" s="74"/>
      <c r="G29" s="75"/>
      <c r="H29" s="75"/>
      <c r="I29" s="75"/>
      <c r="J29" s="99"/>
      <c r="K29" s="99"/>
      <c r="L29" s="519"/>
      <c r="M29" s="520"/>
      <c r="N29" s="521"/>
      <c r="O29" s="102"/>
      <c r="P29" s="42"/>
      <c r="Q29" s="42"/>
      <c r="R29" s="42"/>
      <c r="S29" s="42"/>
      <c r="T29" s="42"/>
      <c r="U29" s="42"/>
      <c r="V29" s="42"/>
      <c r="W29" s="42"/>
      <c r="X29" s="42"/>
      <c r="Y29" s="42"/>
      <c r="Z29" s="42"/>
    </row>
    <row r="30" spans="1:26" s="3" customFormat="1" ht="18" customHeight="1">
      <c r="A30" s="171">
        <v>17</v>
      </c>
      <c r="B30" s="79"/>
      <c r="C30" s="79"/>
      <c r="D30" s="79"/>
      <c r="E30" s="74">
        <f t="shared" si="0"/>
        <v>0</v>
      </c>
      <c r="F30" s="238"/>
      <c r="G30" s="238"/>
      <c r="H30" s="238"/>
      <c r="I30" s="238"/>
      <c r="J30" s="241"/>
      <c r="K30" s="241"/>
      <c r="L30" s="579"/>
      <c r="M30" s="580"/>
      <c r="N30" s="581"/>
      <c r="O30" s="102"/>
      <c r="P30" s="42"/>
      <c r="Q30" s="42"/>
      <c r="R30" s="42"/>
      <c r="S30" s="42"/>
      <c r="T30" s="42"/>
      <c r="U30" s="42"/>
      <c r="V30" s="42"/>
      <c r="W30" s="42"/>
      <c r="X30" s="42"/>
      <c r="Y30" s="42"/>
      <c r="Z30" s="42"/>
    </row>
    <row r="31" spans="1:26" s="3" customFormat="1" ht="18" customHeight="1">
      <c r="A31" s="172">
        <v>18</v>
      </c>
      <c r="B31" s="79"/>
      <c r="C31" s="79"/>
      <c r="D31" s="79"/>
      <c r="E31" s="89">
        <f t="shared" si="0"/>
        <v>0</v>
      </c>
      <c r="F31" s="240"/>
      <c r="G31" s="238"/>
      <c r="H31" s="238"/>
      <c r="I31" s="238"/>
      <c r="J31" s="241"/>
      <c r="K31" s="241"/>
      <c r="L31" s="576"/>
      <c r="M31" s="577"/>
      <c r="N31" s="578"/>
      <c r="O31" s="102"/>
      <c r="P31" s="42"/>
      <c r="Q31" s="42"/>
      <c r="R31" s="42"/>
      <c r="S31" s="42"/>
      <c r="T31" s="42"/>
      <c r="U31" s="42"/>
      <c r="V31" s="42"/>
      <c r="W31" s="42"/>
      <c r="X31" s="42"/>
      <c r="Y31" s="42"/>
      <c r="Z31" s="42"/>
    </row>
    <row r="32" spans="1:26" s="3" customFormat="1" ht="18" customHeight="1">
      <c r="A32" s="172">
        <v>19</v>
      </c>
      <c r="B32" s="79"/>
      <c r="C32" s="92"/>
      <c r="D32" s="79"/>
      <c r="E32" s="74">
        <f t="shared" si="0"/>
        <v>0</v>
      </c>
      <c r="F32" s="240"/>
      <c r="G32" s="238"/>
      <c r="H32" s="238"/>
      <c r="I32" s="238"/>
      <c r="J32" s="241"/>
      <c r="K32" s="100"/>
      <c r="L32" s="576"/>
      <c r="M32" s="577"/>
      <c r="N32" s="578"/>
      <c r="O32" s="102"/>
      <c r="P32" s="42"/>
      <c r="Q32" s="42"/>
      <c r="R32" s="42"/>
      <c r="S32" s="42"/>
      <c r="T32" s="42"/>
      <c r="U32" s="42"/>
      <c r="V32" s="42"/>
      <c r="W32" s="42"/>
      <c r="X32" s="42"/>
      <c r="Y32" s="42"/>
      <c r="Z32" s="42"/>
    </row>
    <row r="33" spans="1:26" s="3" customFormat="1" ht="18" customHeight="1" thickBot="1">
      <c r="A33" s="228">
        <v>20</v>
      </c>
      <c r="B33" s="229"/>
      <c r="C33" s="230"/>
      <c r="D33" s="229"/>
      <c r="E33" s="231">
        <f t="shared" si="0"/>
        <v>0</v>
      </c>
      <c r="F33" s="229"/>
      <c r="G33" s="229"/>
      <c r="H33" s="229"/>
      <c r="I33" s="229"/>
      <c r="J33" s="232"/>
      <c r="K33" s="234">
        <f>IF(SUM(E27:E33)&gt;40, SUM(E27:E33)-40, 0)</f>
        <v>0</v>
      </c>
      <c r="L33" s="513"/>
      <c r="M33" s="514"/>
      <c r="N33" s="515"/>
      <c r="O33" s="102"/>
      <c r="P33" s="42"/>
      <c r="Q33" s="42"/>
      <c r="R33" s="42"/>
      <c r="S33" s="42"/>
      <c r="T33" s="42"/>
      <c r="U33" s="42"/>
      <c r="V33" s="42"/>
      <c r="W33" s="42"/>
      <c r="X33" s="42"/>
      <c r="Y33" s="42"/>
      <c r="Z33" s="42"/>
    </row>
    <row r="34" spans="1:26" s="3" customFormat="1" ht="18" customHeight="1">
      <c r="A34" s="479">
        <v>21</v>
      </c>
      <c r="B34" s="475"/>
      <c r="C34" s="475"/>
      <c r="D34" s="475"/>
      <c r="E34" s="299">
        <f t="shared" si="0"/>
        <v>0</v>
      </c>
      <c r="F34" s="475"/>
      <c r="G34" s="475"/>
      <c r="H34" s="475"/>
      <c r="I34" s="475"/>
      <c r="J34" s="477"/>
      <c r="K34" s="233"/>
      <c r="L34" s="573"/>
      <c r="M34" s="574"/>
      <c r="N34" s="575"/>
      <c r="O34" s="102"/>
      <c r="P34" s="42"/>
      <c r="Q34" s="42"/>
      <c r="R34" s="42"/>
      <c r="S34" s="42"/>
      <c r="T34" s="42"/>
      <c r="U34" s="42"/>
      <c r="V34" s="42"/>
      <c r="W34" s="42"/>
      <c r="X34" s="42"/>
      <c r="Y34" s="42"/>
      <c r="Z34" s="42"/>
    </row>
    <row r="35" spans="1:26" s="3" customFormat="1" ht="18" customHeight="1">
      <c r="A35" s="172">
        <v>22</v>
      </c>
      <c r="B35" s="238"/>
      <c r="C35" s="239"/>
      <c r="D35" s="238"/>
      <c r="E35" s="89">
        <f t="shared" si="0"/>
        <v>0</v>
      </c>
      <c r="F35" s="238"/>
      <c r="G35" s="238"/>
      <c r="H35" s="238"/>
      <c r="I35" s="238"/>
      <c r="J35" s="241"/>
      <c r="K35" s="241"/>
      <c r="L35" s="498"/>
      <c r="M35" s="499"/>
      <c r="N35" s="500"/>
      <c r="O35" s="102"/>
      <c r="P35" s="42"/>
      <c r="Q35" s="42"/>
      <c r="R35" s="42"/>
      <c r="S35" s="42"/>
      <c r="T35" s="42"/>
      <c r="U35" s="42"/>
      <c r="V35" s="42"/>
      <c r="W35" s="42"/>
      <c r="X35" s="42"/>
      <c r="Y35" s="42"/>
      <c r="Z35" s="42"/>
    </row>
    <row r="36" spans="1:26" s="3" customFormat="1" ht="18" customHeight="1">
      <c r="A36" s="173">
        <v>23</v>
      </c>
      <c r="B36" s="79"/>
      <c r="C36" s="92"/>
      <c r="D36" s="79"/>
      <c r="E36" s="298">
        <f t="shared" si="0"/>
        <v>0</v>
      </c>
      <c r="F36" s="75"/>
      <c r="G36" s="75"/>
      <c r="H36" s="75"/>
      <c r="I36" s="75"/>
      <c r="J36" s="99"/>
      <c r="K36" s="99"/>
      <c r="L36" s="516"/>
      <c r="M36" s="517"/>
      <c r="N36" s="518"/>
      <c r="O36" s="102"/>
      <c r="P36" s="42"/>
      <c r="Q36" s="42"/>
      <c r="R36" s="42"/>
      <c r="S36" s="42"/>
      <c r="T36" s="42"/>
      <c r="U36" s="42"/>
      <c r="V36" s="42"/>
      <c r="W36" s="42"/>
      <c r="X36" s="42"/>
      <c r="Y36" s="42"/>
      <c r="Z36" s="42"/>
    </row>
    <row r="37" spans="1:26" s="3" customFormat="1" ht="18" customHeight="1">
      <c r="A37" s="171">
        <v>24</v>
      </c>
      <c r="B37" s="79"/>
      <c r="C37" s="79"/>
      <c r="D37" s="79"/>
      <c r="E37" s="298">
        <f t="shared" si="0"/>
        <v>0</v>
      </c>
      <c r="F37" s="238"/>
      <c r="G37" s="238"/>
      <c r="H37" s="238"/>
      <c r="I37" s="238"/>
      <c r="J37" s="241"/>
      <c r="K37" s="241"/>
      <c r="L37" s="582"/>
      <c r="M37" s="583"/>
      <c r="N37" s="584"/>
      <c r="O37" s="102"/>
      <c r="P37" s="42"/>
      <c r="Q37" s="42"/>
      <c r="R37" s="42"/>
      <c r="S37" s="42"/>
      <c r="T37" s="42"/>
      <c r="U37" s="42"/>
      <c r="V37" s="42"/>
      <c r="W37" s="42"/>
      <c r="X37" s="42"/>
      <c r="Y37" s="42"/>
      <c r="Z37" s="42"/>
    </row>
    <row r="38" spans="1:26" s="3" customFormat="1" ht="18" customHeight="1">
      <c r="A38" s="172">
        <v>25</v>
      </c>
      <c r="B38" s="79"/>
      <c r="C38" s="79"/>
      <c r="D38" s="79"/>
      <c r="E38" s="74">
        <f t="shared" si="0"/>
        <v>0</v>
      </c>
      <c r="F38" s="238"/>
      <c r="G38" s="238"/>
      <c r="H38" s="238"/>
      <c r="I38" s="238"/>
      <c r="J38" s="241"/>
      <c r="K38" s="241"/>
      <c r="L38" s="582"/>
      <c r="M38" s="583"/>
      <c r="N38" s="584"/>
      <c r="O38" s="102"/>
      <c r="P38" s="42"/>
      <c r="Q38" s="42"/>
      <c r="R38" s="42"/>
      <c r="S38" s="42"/>
      <c r="T38" s="42"/>
      <c r="U38" s="42"/>
      <c r="V38" s="42"/>
      <c r="W38" s="42"/>
      <c r="X38" s="42"/>
      <c r="Y38" s="42"/>
      <c r="Z38" s="42"/>
    </row>
    <row r="39" spans="1:26" s="3" customFormat="1" ht="18" customHeight="1">
      <c r="A39" s="172">
        <v>26</v>
      </c>
      <c r="B39" s="79"/>
      <c r="C39" s="92"/>
      <c r="D39" s="79"/>
      <c r="E39" s="89">
        <f t="shared" si="0"/>
        <v>0</v>
      </c>
      <c r="F39" s="238"/>
      <c r="G39" s="238"/>
      <c r="H39" s="238"/>
      <c r="I39" s="238"/>
      <c r="J39" s="241"/>
      <c r="K39" s="100"/>
      <c r="L39" s="582"/>
      <c r="M39" s="583"/>
      <c r="N39" s="584"/>
      <c r="O39" s="102"/>
      <c r="P39" s="42"/>
      <c r="Q39" s="42"/>
      <c r="R39" s="42"/>
      <c r="S39" s="42"/>
      <c r="T39" s="42"/>
      <c r="U39" s="42"/>
      <c r="V39" s="42"/>
      <c r="W39" s="42"/>
      <c r="X39" s="42"/>
      <c r="Y39" s="42"/>
      <c r="Z39" s="42"/>
    </row>
    <row r="40" spans="1:26" s="3" customFormat="1" ht="18" customHeight="1" thickBot="1">
      <c r="A40" s="228">
        <v>27</v>
      </c>
      <c r="B40" s="229"/>
      <c r="C40" s="230"/>
      <c r="D40" s="229"/>
      <c r="E40" s="231">
        <f t="shared" si="0"/>
        <v>0</v>
      </c>
      <c r="F40" s="229"/>
      <c r="G40" s="229"/>
      <c r="H40" s="229"/>
      <c r="I40" s="229"/>
      <c r="J40" s="232"/>
      <c r="K40" s="234">
        <f>IF(SUM(E34:E40)&gt;40, SUM(E34:E40)-40, 0)</f>
        <v>0</v>
      </c>
      <c r="L40" s="513"/>
      <c r="M40" s="514"/>
      <c r="N40" s="515"/>
      <c r="O40" s="102"/>
      <c r="P40" s="42"/>
      <c r="Q40" s="42"/>
      <c r="R40" s="42"/>
      <c r="S40" s="42"/>
      <c r="T40" s="42"/>
      <c r="U40" s="42"/>
      <c r="V40" s="42"/>
      <c r="W40" s="42"/>
      <c r="X40" s="42"/>
      <c r="Y40" s="42"/>
      <c r="Z40" s="42"/>
    </row>
    <row r="41" spans="1:26" s="3" customFormat="1" ht="18" customHeight="1">
      <c r="A41" s="479">
        <v>28</v>
      </c>
      <c r="B41" s="475"/>
      <c r="C41" s="476"/>
      <c r="D41" s="475"/>
      <c r="E41" s="299">
        <f t="shared" si="0"/>
        <v>0</v>
      </c>
      <c r="F41" s="475"/>
      <c r="G41" s="475"/>
      <c r="H41" s="475"/>
      <c r="I41" s="475"/>
      <c r="J41" s="477"/>
      <c r="K41" s="233"/>
      <c r="L41" s="501"/>
      <c r="M41" s="502"/>
      <c r="N41" s="503"/>
      <c r="O41" s="102"/>
      <c r="P41" s="42"/>
      <c r="Q41" s="42"/>
      <c r="R41" s="42"/>
      <c r="S41" s="42"/>
      <c r="T41" s="42"/>
      <c r="U41" s="42"/>
      <c r="V41" s="42"/>
      <c r="W41" s="42"/>
      <c r="X41" s="42"/>
      <c r="Y41" s="42"/>
      <c r="Z41" s="42"/>
    </row>
    <row r="42" spans="1:26" s="3" customFormat="1" ht="18" customHeight="1">
      <c r="A42" s="172">
        <v>29</v>
      </c>
      <c r="B42" s="238"/>
      <c r="C42" s="239"/>
      <c r="D42" s="238"/>
      <c r="E42" s="240">
        <f t="shared" si="0"/>
        <v>0</v>
      </c>
      <c r="F42" s="238"/>
      <c r="G42" s="238"/>
      <c r="H42" s="238"/>
      <c r="I42" s="238"/>
      <c r="J42" s="241"/>
      <c r="K42" s="241"/>
      <c r="L42" s="498"/>
      <c r="M42" s="499"/>
      <c r="N42" s="500"/>
      <c r="O42" s="102"/>
      <c r="P42" s="42"/>
      <c r="Q42" s="42"/>
      <c r="R42" s="42"/>
      <c r="S42" s="42"/>
      <c r="T42" s="42"/>
      <c r="U42" s="42"/>
      <c r="V42" s="42"/>
      <c r="W42" s="42"/>
      <c r="X42" s="42"/>
      <c r="Y42" s="42"/>
      <c r="Z42" s="42"/>
    </row>
    <row r="43" spans="1:26" s="3" customFormat="1" ht="18" customHeight="1">
      <c r="A43" s="173">
        <v>30</v>
      </c>
      <c r="B43" s="75"/>
      <c r="C43" s="93"/>
      <c r="D43" s="75"/>
      <c r="E43" s="298">
        <f t="shared" si="0"/>
        <v>0</v>
      </c>
      <c r="F43" s="75"/>
      <c r="G43" s="75"/>
      <c r="H43" s="75"/>
      <c r="I43" s="75"/>
      <c r="J43" s="99"/>
      <c r="K43" s="99"/>
      <c r="L43" s="516"/>
      <c r="M43" s="517"/>
      <c r="N43" s="518"/>
      <c r="O43" s="102"/>
      <c r="P43" s="42"/>
      <c r="Q43" s="42"/>
      <c r="R43" s="42"/>
      <c r="S43" s="42"/>
      <c r="T43" s="42"/>
      <c r="U43" s="42"/>
      <c r="V43" s="42"/>
      <c r="W43" s="42"/>
      <c r="X43" s="42"/>
      <c r="Y43" s="42"/>
      <c r="Z43" s="42"/>
    </row>
    <row r="44" spans="1:26" s="3" customFormat="1" ht="18" customHeight="1">
      <c r="A44" s="171">
        <v>31</v>
      </c>
      <c r="B44" s="79"/>
      <c r="C44" s="92"/>
      <c r="D44" s="79"/>
      <c r="E44" s="74">
        <f t="shared" si="0"/>
        <v>0</v>
      </c>
      <c r="F44" s="238"/>
      <c r="G44" s="238"/>
      <c r="H44" s="238"/>
      <c r="I44" s="238"/>
      <c r="J44" s="241"/>
      <c r="K44" s="99"/>
      <c r="L44" s="539"/>
      <c r="M44" s="540"/>
      <c r="N44" s="541"/>
      <c r="O44" s="102"/>
      <c r="P44" s="42"/>
      <c r="Q44" s="42"/>
      <c r="R44" s="42"/>
      <c r="S44" s="42"/>
      <c r="T44" s="42"/>
      <c r="U44" s="42"/>
      <c r="V44" s="42"/>
      <c r="W44" s="42"/>
      <c r="X44" s="42"/>
      <c r="Y44" s="42"/>
      <c r="Z44" s="42"/>
    </row>
    <row r="45" spans="1:26" s="3" customFormat="1" ht="18" customHeight="1" thickBot="1">
      <c r="A45" s="76"/>
      <c r="B45" s="84"/>
      <c r="C45" s="186"/>
      <c r="D45" s="187"/>
      <c r="E45" s="80"/>
      <c r="F45" s="78"/>
      <c r="G45" s="77"/>
      <c r="H45" s="78"/>
      <c r="I45" s="77"/>
      <c r="J45" s="101"/>
      <c r="K45" s="182"/>
      <c r="L45" s="536"/>
      <c r="M45" s="537"/>
      <c r="N45" s="538"/>
      <c r="O45" s="102"/>
      <c r="P45" s="42"/>
      <c r="Q45" s="42"/>
      <c r="R45" s="42"/>
      <c r="S45" s="42"/>
      <c r="T45" s="42"/>
      <c r="U45" s="42"/>
      <c r="V45" s="42"/>
      <c r="W45" s="42"/>
      <c r="X45" s="42"/>
      <c r="Y45" s="42"/>
      <c r="Z45" s="42"/>
    </row>
    <row r="46" spans="1:26" ht="18" customHeight="1" thickTop="1" thickBot="1">
      <c r="A46" s="97" t="s">
        <v>12</v>
      </c>
      <c r="B46" s="86">
        <f>SUM(B14:B44)</f>
        <v>0</v>
      </c>
      <c r="C46" s="85">
        <f>SUM(C14:C44)</f>
        <v>0</v>
      </c>
      <c r="D46" s="85">
        <f>SUM(D14:D44)</f>
        <v>0</v>
      </c>
      <c r="E46" s="83">
        <f t="shared" ref="E46:K46" si="1">SUM(E14:E44)</f>
        <v>0</v>
      </c>
      <c r="F46" s="72">
        <f t="shared" si="1"/>
        <v>0</v>
      </c>
      <c r="G46" s="73">
        <f t="shared" si="1"/>
        <v>0</v>
      </c>
      <c r="H46" s="176">
        <f t="shared" si="1"/>
        <v>0</v>
      </c>
      <c r="I46" s="177">
        <f t="shared" si="1"/>
        <v>0</v>
      </c>
      <c r="J46" s="184">
        <f>SUM(J14:J44)</f>
        <v>0</v>
      </c>
      <c r="K46" s="176">
        <f t="shared" si="1"/>
        <v>0</v>
      </c>
      <c r="L46" s="585"/>
      <c r="M46" s="586"/>
      <c r="N46" s="259"/>
    </row>
    <row r="47" spans="1:26" ht="16.5" thickTop="1">
      <c r="A47" s="39" t="s">
        <v>13</v>
      </c>
      <c r="B47" s="40"/>
      <c r="C47" s="81"/>
      <c r="D47" s="108"/>
      <c r="E47" s="108"/>
      <c r="F47" s="109"/>
      <c r="G47" s="108"/>
      <c r="H47" s="108"/>
      <c r="I47" s="108"/>
      <c r="J47" s="109"/>
      <c r="K47" s="108"/>
      <c r="L47" s="197"/>
      <c r="M47" s="250"/>
      <c r="N47" s="259"/>
    </row>
    <row r="48" spans="1:26" ht="18">
      <c r="A48" s="113"/>
      <c r="B48" s="110"/>
      <c r="C48" s="110"/>
      <c r="D48" s="110"/>
      <c r="E48" s="110"/>
      <c r="F48" s="545"/>
      <c r="G48" s="545"/>
      <c r="H48" s="545"/>
      <c r="I48" s="545"/>
      <c r="J48" s="198"/>
      <c r="K48" s="198"/>
      <c r="L48" s="198"/>
      <c r="M48" s="251"/>
      <c r="N48" s="259"/>
    </row>
    <row r="49" spans="1:14" customFormat="1">
      <c r="A49" s="41" t="s">
        <v>14</v>
      </c>
      <c r="B49" s="2"/>
      <c r="C49" s="111"/>
      <c r="D49" s="543" t="s">
        <v>10</v>
      </c>
      <c r="E49" s="543"/>
      <c r="F49" s="545"/>
      <c r="G49" s="545"/>
      <c r="H49" s="545"/>
      <c r="I49" s="545"/>
      <c r="J49" s="246"/>
      <c r="K49" s="198"/>
      <c r="L49" s="198"/>
      <c r="M49" s="251"/>
      <c r="N49" s="265"/>
    </row>
    <row r="50" spans="1:14" customFormat="1">
      <c r="A50" s="104"/>
      <c r="B50" s="102"/>
      <c r="C50" s="102"/>
      <c r="D50" s="102"/>
      <c r="E50" s="102"/>
      <c r="F50" s="545"/>
      <c r="G50" s="545"/>
      <c r="H50" s="545"/>
      <c r="I50" s="545"/>
      <c r="J50" s="542"/>
      <c r="K50" s="198"/>
      <c r="L50" s="198"/>
      <c r="M50" s="251"/>
      <c r="N50" s="266"/>
    </row>
    <row r="51" spans="1:14" customFormat="1" ht="15.95" customHeight="1">
      <c r="A51" s="112"/>
      <c r="B51" s="105"/>
      <c r="C51" s="105"/>
      <c r="D51" s="105"/>
      <c r="E51" s="105"/>
      <c r="F51" s="544"/>
      <c r="G51" s="544"/>
      <c r="H51" s="544"/>
      <c r="I51" s="544"/>
      <c r="J51" s="542"/>
      <c r="K51" s="199"/>
      <c r="L51" s="199"/>
      <c r="M51" s="252"/>
      <c r="N51" s="260"/>
    </row>
    <row r="52" spans="1:14" customFormat="1" ht="15.95" customHeight="1">
      <c r="A52" s="41" t="s">
        <v>16</v>
      </c>
      <c r="B52" s="111"/>
      <c r="C52" s="111"/>
      <c r="D52" s="543" t="s">
        <v>10</v>
      </c>
      <c r="E52" s="543"/>
      <c r="F52" s="544"/>
      <c r="G52" s="544"/>
      <c r="H52" s="544"/>
      <c r="I52" s="544"/>
      <c r="J52" s="542"/>
      <c r="K52" s="199"/>
      <c r="L52" s="199"/>
      <c r="M52" s="253"/>
      <c r="N52" s="267"/>
    </row>
    <row r="53" spans="1:14" customFormat="1" ht="15.95" customHeight="1">
      <c r="A53" s="104"/>
      <c r="B53" s="102"/>
      <c r="C53" s="102"/>
      <c r="D53" s="102"/>
      <c r="E53" s="102"/>
      <c r="F53" s="544"/>
      <c r="G53" s="544"/>
      <c r="H53" s="544"/>
      <c r="I53" s="544"/>
      <c r="J53" s="170"/>
      <c r="K53" s="199"/>
      <c r="L53" s="199"/>
      <c r="M53" s="252"/>
      <c r="N53" s="267"/>
    </row>
    <row r="54" spans="1:14" customFormat="1" ht="15.95" customHeight="1">
      <c r="A54" s="112"/>
      <c r="B54" s="105"/>
      <c r="C54" s="105"/>
      <c r="D54" s="105"/>
      <c r="E54" s="105"/>
      <c r="F54" s="544"/>
      <c r="G54" s="544"/>
      <c r="H54" s="544"/>
      <c r="I54" s="544"/>
      <c r="J54" s="199"/>
      <c r="K54" s="199"/>
      <c r="L54" s="199"/>
      <c r="M54" s="253"/>
      <c r="N54" s="267"/>
    </row>
    <row r="55" spans="1:14" customFormat="1" ht="15.95" customHeight="1">
      <c r="A55" s="41" t="s">
        <v>16</v>
      </c>
      <c r="B55" s="111"/>
      <c r="C55" s="111"/>
      <c r="D55" s="543" t="s">
        <v>10</v>
      </c>
      <c r="E55" s="543"/>
      <c r="F55" s="544"/>
      <c r="G55" s="544"/>
      <c r="H55" s="544"/>
      <c r="I55" s="544"/>
      <c r="J55" s="199"/>
      <c r="K55" s="199"/>
      <c r="L55" s="199"/>
      <c r="M55" s="252"/>
      <c r="N55" s="267"/>
    </row>
    <row r="56" spans="1:14" customFormat="1" ht="13.5" customHeight="1">
      <c r="A56" s="194"/>
      <c r="B56" s="106"/>
      <c r="C56" s="106"/>
      <c r="D56" s="106"/>
      <c r="E56" s="106"/>
      <c r="F56" s="106"/>
      <c r="G56" s="106"/>
      <c r="H56" s="106"/>
      <c r="I56" s="106"/>
      <c r="J56" s="106"/>
      <c r="K56" s="106"/>
      <c r="L56" s="119"/>
      <c r="M56" s="254"/>
      <c r="N56" s="267"/>
    </row>
    <row r="57" spans="1:14" customFormat="1" ht="13.5" customHeight="1">
      <c r="A57" s="195" t="s">
        <v>109</v>
      </c>
      <c r="B57" s="38">
        <f>+E46</f>
        <v>0</v>
      </c>
      <c r="C57" s="106"/>
      <c r="D57" s="106"/>
      <c r="E57" s="43"/>
      <c r="F57" s="44"/>
      <c r="G57" s="45"/>
      <c r="H57" s="45"/>
      <c r="I57" s="46"/>
      <c r="J57" s="46"/>
      <c r="K57" s="46"/>
      <c r="L57" s="534"/>
      <c r="M57" s="535"/>
      <c r="N57" s="267"/>
    </row>
    <row r="58" spans="1:14" customFormat="1" ht="13.5" customHeight="1">
      <c r="A58" s="196" t="s">
        <v>15</v>
      </c>
      <c r="B58" s="38">
        <f>G46</f>
        <v>0</v>
      </c>
      <c r="C58" s="106"/>
      <c r="D58" s="106"/>
      <c r="E58" s="43"/>
      <c r="F58" s="44"/>
      <c r="G58" s="45"/>
      <c r="H58" s="45"/>
      <c r="I58" s="46"/>
      <c r="J58" s="46"/>
      <c r="K58" s="46"/>
      <c r="L58" s="534"/>
      <c r="M58" s="535"/>
      <c r="N58" s="266"/>
    </row>
    <row r="59" spans="1:14" customFormat="1" ht="13.5" customHeight="1">
      <c r="A59" s="196" t="s">
        <v>21</v>
      </c>
      <c r="B59" s="38">
        <f>H46</f>
        <v>0</v>
      </c>
      <c r="C59" s="106"/>
      <c r="D59" s="106"/>
      <c r="E59" s="43"/>
      <c r="F59" s="44"/>
      <c r="G59" s="47"/>
      <c r="H59" s="47"/>
      <c r="I59" s="47"/>
      <c r="J59" s="47"/>
      <c r="K59" s="47"/>
      <c r="L59" s="534"/>
      <c r="M59" s="535"/>
      <c r="N59" s="260"/>
    </row>
    <row r="60" spans="1:14" customFormat="1" ht="13.5" customHeight="1" thickBot="1">
      <c r="A60" s="196" t="s">
        <v>22</v>
      </c>
      <c r="B60" s="38">
        <f>I46</f>
        <v>0</v>
      </c>
      <c r="C60" s="103"/>
      <c r="D60" s="532" t="s">
        <v>17</v>
      </c>
      <c r="E60" s="532"/>
      <c r="F60" s="532"/>
      <c r="G60" s="532"/>
      <c r="H60" s="532"/>
      <c r="I60" s="532"/>
      <c r="J60" s="532"/>
      <c r="K60" s="532"/>
      <c r="L60" s="532"/>
      <c r="M60" s="533"/>
      <c r="N60" s="268"/>
    </row>
    <row r="61" spans="1:14" customFormat="1" ht="27.75" customHeight="1" thickTop="1" thickBot="1">
      <c r="A61" s="196" t="s">
        <v>112</v>
      </c>
      <c r="B61" s="38">
        <f>J46</f>
        <v>0</v>
      </c>
      <c r="C61" s="50"/>
      <c r="D61" s="51"/>
      <c r="E61" s="160" t="s">
        <v>4</v>
      </c>
      <c r="F61" s="161" t="s">
        <v>109</v>
      </c>
      <c r="G61" s="162" t="s">
        <v>200</v>
      </c>
      <c r="H61" s="245" t="s">
        <v>199</v>
      </c>
      <c r="I61" s="163" t="s">
        <v>124</v>
      </c>
      <c r="J61" s="164" t="s">
        <v>121</v>
      </c>
      <c r="K61" s="164" t="s">
        <v>122</v>
      </c>
      <c r="L61" s="164" t="s">
        <v>168</v>
      </c>
      <c r="M61" s="248" t="s">
        <v>109</v>
      </c>
      <c r="N61" s="270" t="s">
        <v>170</v>
      </c>
    </row>
    <row r="62" spans="1:14" customFormat="1" ht="18.75" customHeight="1" thickTop="1">
      <c r="A62" s="196" t="s">
        <v>169</v>
      </c>
      <c r="B62" s="227">
        <f>K46</f>
        <v>0</v>
      </c>
      <c r="C62" s="159" t="str">
        <f>B11</f>
        <v xml:space="preserve">d. </v>
      </c>
      <c r="D62" s="87" t="s">
        <v>18</v>
      </c>
      <c r="E62" s="165">
        <f>M6</f>
        <v>0</v>
      </c>
      <c r="F62" s="166">
        <f>B46</f>
        <v>0</v>
      </c>
      <c r="G62" s="473">
        <f>MROUND(H62,0.25)</f>
        <v>0</v>
      </c>
      <c r="H62" s="474"/>
      <c r="I62" s="308"/>
      <c r="J62" s="309"/>
      <c r="K62" s="309"/>
      <c r="L62" s="309"/>
      <c r="M62" s="301">
        <f>F62+G62+I62+J62+K62-L62</f>
        <v>0</v>
      </c>
      <c r="N62" s="300"/>
    </row>
    <row r="63" spans="1:14" customFormat="1" ht="15.75">
      <c r="A63" s="196" t="s">
        <v>130</v>
      </c>
      <c r="B63" s="38">
        <f>F46</f>
        <v>0</v>
      </c>
      <c r="C63" s="159" t="str">
        <f>C11</f>
        <v xml:space="preserve">d. </v>
      </c>
      <c r="D63" s="87" t="s">
        <v>19</v>
      </c>
      <c r="E63" s="167">
        <f>M7</f>
        <v>0</v>
      </c>
      <c r="F63" s="168">
        <f>C46</f>
        <v>0</v>
      </c>
      <c r="G63" s="473">
        <f>MROUND(H63,0.25)</f>
        <v>0</v>
      </c>
      <c r="H63" s="474"/>
      <c r="I63" s="308"/>
      <c r="J63" s="309"/>
      <c r="K63" s="309"/>
      <c r="L63" s="309"/>
      <c r="M63" s="302">
        <f>F63+G63+I63+J63+K63-L63</f>
        <v>0</v>
      </c>
      <c r="N63" s="303"/>
    </row>
    <row r="64" spans="1:14" customFormat="1" ht="16.5" thickBot="1">
      <c r="A64" s="4"/>
      <c r="B64" s="38"/>
      <c r="C64" s="159" t="str">
        <f>D11</f>
        <v xml:space="preserve">d. </v>
      </c>
      <c r="D64" s="87" t="s">
        <v>20</v>
      </c>
      <c r="E64" s="167">
        <f>M8</f>
        <v>0</v>
      </c>
      <c r="F64" s="168">
        <f>D46</f>
        <v>0</v>
      </c>
      <c r="G64" s="473">
        <f>MROUND(H64,0.25)</f>
        <v>0</v>
      </c>
      <c r="H64" s="474"/>
      <c r="I64" s="310"/>
      <c r="J64" s="311"/>
      <c r="K64" s="311"/>
      <c r="L64" s="311"/>
      <c r="M64" s="304">
        <f>F64+G64+I64+J64+K64-L64</f>
        <v>0</v>
      </c>
      <c r="N64" s="305"/>
    </row>
    <row r="65" spans="1:14" customFormat="1" ht="16.5" thickTop="1">
      <c r="A65" s="5"/>
      <c r="B65" s="38">
        <f>B57+B58+B59+B60+B61-B62+B63</f>
        <v>0</v>
      </c>
      <c r="C65" s="48"/>
      <c r="D65" s="49"/>
      <c r="E65" s="169">
        <f>SUM(E62:E64)</f>
        <v>0</v>
      </c>
      <c r="F65" s="170">
        <f>SUM(F62:F64)</f>
        <v>0</v>
      </c>
      <c r="G65" s="170">
        <f>SUM(G62:G64)</f>
        <v>0</v>
      </c>
      <c r="H65" s="170">
        <f>F46</f>
        <v>0</v>
      </c>
      <c r="I65" s="263">
        <f>G46</f>
        <v>0</v>
      </c>
      <c r="J65" s="263">
        <f>H46</f>
        <v>0</v>
      </c>
      <c r="K65" s="263">
        <f>I46</f>
        <v>0</v>
      </c>
      <c r="L65" s="263">
        <f>K46</f>
        <v>0</v>
      </c>
      <c r="M65" s="264">
        <f>SUM(M62:M64)</f>
        <v>0</v>
      </c>
      <c r="N65" s="269"/>
    </row>
    <row r="66" spans="1:14" customFormat="1" ht="13.5" thickBot="1">
      <c r="A66" s="276"/>
      <c r="B66" s="274"/>
      <c r="C66" s="274"/>
      <c r="D66" s="274"/>
      <c r="E66" s="274"/>
      <c r="F66" s="274"/>
      <c r="G66" s="274"/>
      <c r="H66" s="274"/>
      <c r="I66" s="274"/>
      <c r="J66" s="274"/>
      <c r="K66" s="274"/>
      <c r="L66" s="277"/>
      <c r="M66" s="249"/>
      <c r="N66" s="272"/>
    </row>
    <row r="67" spans="1:14" customFormat="1" ht="13.5" thickTop="1">
      <c r="A67" s="42"/>
      <c r="B67" s="42"/>
      <c r="C67" s="42"/>
      <c r="D67" s="42"/>
      <c r="E67" s="42"/>
      <c r="F67" s="42"/>
      <c r="G67" s="42"/>
      <c r="H67" s="42"/>
      <c r="I67" s="42"/>
      <c r="J67" s="42"/>
      <c r="K67" s="42"/>
      <c r="L67" s="273"/>
      <c r="M67" s="123"/>
      <c r="N67" s="275"/>
    </row>
    <row r="68" spans="1:14" customFormat="1">
      <c r="A68" s="15"/>
      <c r="B68" s="15"/>
      <c r="C68" s="15"/>
      <c r="D68" s="15"/>
      <c r="E68" s="15"/>
      <c r="F68" s="15"/>
      <c r="G68" s="15"/>
      <c r="H68" s="57"/>
      <c r="I68" s="57"/>
      <c r="J68" s="57"/>
      <c r="K68" s="42"/>
      <c r="L68" s="121"/>
      <c r="M68" s="123"/>
    </row>
    <row r="69" spans="1:14" customFormat="1" ht="13.5" thickBot="1">
      <c r="A69" s="3"/>
      <c r="C69" s="16"/>
      <c r="D69" s="17" t="s">
        <v>24</v>
      </c>
      <c r="E69" s="18" t="s">
        <v>25</v>
      </c>
      <c r="F69" s="17" t="s">
        <v>26</v>
      </c>
      <c r="G69" s="17" t="s">
        <v>27</v>
      </c>
      <c r="H69" s="17" t="s">
        <v>28</v>
      </c>
      <c r="I69" s="42"/>
      <c r="J69" s="64" t="s">
        <v>94</v>
      </c>
      <c r="K69" s="42"/>
      <c r="L69" s="121"/>
      <c r="M69" s="123"/>
    </row>
    <row r="70" spans="1:14" customFormat="1" ht="15.75" thickTop="1">
      <c r="A70" s="107" t="s">
        <v>97</v>
      </c>
      <c r="B70" s="107"/>
      <c r="C70" s="23" t="s">
        <v>33</v>
      </c>
      <c r="D70" s="23">
        <v>5.7692E-2</v>
      </c>
      <c r="E70" s="22">
        <f>160*0.057692</f>
        <v>9.2307199999999998</v>
      </c>
      <c r="F70" s="22">
        <f>168*0.057692</f>
        <v>9.6922560000000004</v>
      </c>
      <c r="G70" s="22">
        <f>176*0.057692</f>
        <v>10.153791999999999</v>
      </c>
      <c r="H70" s="58">
        <f>184*0.057692</f>
        <v>10.615328</v>
      </c>
      <c r="I70" s="60"/>
      <c r="J70" s="65">
        <v>240</v>
      </c>
      <c r="K70" s="56"/>
      <c r="L70" s="69"/>
      <c r="M70" s="124"/>
    </row>
    <row r="71" spans="1:14" customFormat="1" ht="14.25">
      <c r="A71" s="3"/>
      <c r="B71" s="20" t="s">
        <v>21</v>
      </c>
      <c r="C71" s="23" t="s">
        <v>33</v>
      </c>
      <c r="D71" s="23">
        <v>4.6154000000000001E-2</v>
      </c>
      <c r="E71" s="22">
        <f>160*0.046154</f>
        <v>7.3846400000000001</v>
      </c>
      <c r="F71" s="22">
        <f>168*0.046154</f>
        <v>7.7538720000000003</v>
      </c>
      <c r="G71" s="22">
        <f>176*0.046154</f>
        <v>8.1231039999999997</v>
      </c>
      <c r="H71" s="22">
        <f>184*0.046154</f>
        <v>8.4923359999999999</v>
      </c>
      <c r="I71" s="59"/>
      <c r="J71" s="66"/>
      <c r="K71" s="56"/>
      <c r="L71" s="69"/>
      <c r="M71" s="124"/>
    </row>
    <row r="72" spans="1:14" customFormat="1">
      <c r="A72" s="21"/>
      <c r="B72" s="21"/>
      <c r="C72" s="21"/>
      <c r="D72" s="21"/>
      <c r="E72" s="21"/>
      <c r="F72" s="21"/>
      <c r="G72" s="21"/>
      <c r="H72" s="21"/>
      <c r="I72" s="21"/>
      <c r="J72" s="67"/>
      <c r="K72" s="42"/>
      <c r="L72" s="237">
        <f>SUM(E41:E44)</f>
        <v>0</v>
      </c>
      <c r="M72" s="123"/>
    </row>
    <row r="73" spans="1:14" customFormat="1">
      <c r="A73" s="15"/>
      <c r="B73" s="15"/>
      <c r="C73" s="15"/>
      <c r="D73" s="15"/>
      <c r="E73" s="15"/>
      <c r="F73" s="15"/>
      <c r="G73" s="15"/>
      <c r="H73" s="57"/>
      <c r="I73" s="57"/>
      <c r="J73" s="68"/>
      <c r="K73" s="42"/>
      <c r="L73" s="121"/>
      <c r="M73" s="123"/>
    </row>
    <row r="74" spans="1:14" customFormat="1" ht="13.5" thickBot="1">
      <c r="A74" s="16"/>
      <c r="C74" s="16"/>
      <c r="D74" s="17" t="s">
        <v>24</v>
      </c>
      <c r="E74" s="18" t="s">
        <v>25</v>
      </c>
      <c r="F74" s="17" t="s">
        <v>26</v>
      </c>
      <c r="G74" s="17" t="s">
        <v>27</v>
      </c>
      <c r="H74" s="17" t="s">
        <v>28</v>
      </c>
      <c r="I74" s="61"/>
      <c r="J74" s="64" t="s">
        <v>94</v>
      </c>
      <c r="K74" s="42"/>
      <c r="L74" s="121"/>
      <c r="M74" s="123"/>
    </row>
    <row r="75" spans="1:14" customFormat="1" ht="15.75" thickTop="1">
      <c r="A75" s="107" t="s">
        <v>98</v>
      </c>
      <c r="B75" s="107"/>
      <c r="C75" s="23" t="s">
        <v>33</v>
      </c>
      <c r="D75" s="23">
        <v>6.9231000000000001E-2</v>
      </c>
      <c r="E75" s="22" t="s">
        <v>29</v>
      </c>
      <c r="F75" s="22">
        <v>11.630808</v>
      </c>
      <c r="G75" s="22">
        <v>12.184656</v>
      </c>
      <c r="H75" s="22">
        <v>12.738504000000001</v>
      </c>
      <c r="I75" s="56"/>
      <c r="J75" s="65">
        <v>288</v>
      </c>
      <c r="K75" s="56"/>
      <c r="L75" s="69"/>
      <c r="M75" s="124"/>
    </row>
    <row r="76" spans="1:14" customFormat="1" ht="14.25">
      <c r="A76" s="19"/>
      <c r="B76" s="20" t="s">
        <v>21</v>
      </c>
      <c r="C76" s="23" t="s">
        <v>33</v>
      </c>
      <c r="D76" s="23">
        <v>4.6154000000000001E-2</v>
      </c>
      <c r="E76" s="24">
        <f>160*0.046154</f>
        <v>7.3846400000000001</v>
      </c>
      <c r="F76" s="24">
        <f>168*0.046154</f>
        <v>7.7538720000000003</v>
      </c>
      <c r="G76" s="24">
        <f>176*0.046154</f>
        <v>8.1231039999999997</v>
      </c>
      <c r="H76" s="24">
        <f>184*0.046154</f>
        <v>8.4923359999999999</v>
      </c>
      <c r="I76" s="59"/>
      <c r="J76" s="69"/>
      <c r="K76" s="56"/>
      <c r="L76" s="69"/>
      <c r="M76" s="124"/>
    </row>
    <row r="77" spans="1:14" customFormat="1">
      <c r="A77" s="21"/>
      <c r="B77" s="21"/>
      <c r="C77" s="21"/>
      <c r="D77" s="21"/>
      <c r="E77" s="21"/>
      <c r="F77" s="21"/>
      <c r="G77" s="21"/>
      <c r="H77" s="21"/>
      <c r="I77" s="21"/>
      <c r="J77" s="67"/>
      <c r="K77" s="42"/>
      <c r="L77" s="121"/>
      <c r="M77" s="123"/>
    </row>
    <row r="78" spans="1:14" customFormat="1">
      <c r="A78" s="15"/>
      <c r="B78" s="15"/>
      <c r="C78" s="15"/>
      <c r="D78" s="15"/>
      <c r="E78" s="15"/>
      <c r="F78" s="15"/>
      <c r="G78" s="15"/>
      <c r="H78" s="15"/>
      <c r="I78" s="57"/>
      <c r="J78" s="68"/>
      <c r="K78" s="42"/>
      <c r="L78" s="121"/>
      <c r="M78" s="123"/>
    </row>
    <row r="79" spans="1:14" customFormat="1" ht="13.5" thickBot="1">
      <c r="A79" s="16"/>
      <c r="C79" s="16"/>
      <c r="D79" s="17" t="s">
        <v>24</v>
      </c>
      <c r="E79" s="18" t="s">
        <v>25</v>
      </c>
      <c r="F79" s="17" t="s">
        <v>26</v>
      </c>
      <c r="G79" s="17" t="s">
        <v>27</v>
      </c>
      <c r="H79" s="17" t="s">
        <v>28</v>
      </c>
      <c r="I79" s="42"/>
      <c r="J79" s="70" t="s">
        <v>94</v>
      </c>
      <c r="K79" s="42"/>
      <c r="L79" s="121"/>
      <c r="M79" s="123"/>
    </row>
    <row r="80" spans="1:14" customFormat="1" ht="15.75" thickTop="1">
      <c r="A80" s="107" t="s">
        <v>99</v>
      </c>
      <c r="B80" s="107"/>
      <c r="C80" s="23" t="s">
        <v>33</v>
      </c>
      <c r="D80" s="23">
        <v>8.0768999999999994E-2</v>
      </c>
      <c r="E80" s="22">
        <f>160*D80</f>
        <v>12.923039999999999</v>
      </c>
      <c r="F80" s="22">
        <f>168*D80</f>
        <v>13.569191999999999</v>
      </c>
      <c r="G80" s="22">
        <f>176*D80</f>
        <v>14.215343999999998</v>
      </c>
      <c r="H80" s="22">
        <f>184*D80</f>
        <v>14.861495999999999</v>
      </c>
      <c r="I80" s="60"/>
      <c r="J80" s="71">
        <v>336</v>
      </c>
      <c r="K80" s="56"/>
      <c r="L80" s="69"/>
      <c r="M80" s="124"/>
    </row>
    <row r="81" spans="1:13" customFormat="1" ht="14.25">
      <c r="A81" s="19"/>
      <c r="B81" s="20" t="s">
        <v>21</v>
      </c>
      <c r="C81" s="23" t="s">
        <v>33</v>
      </c>
      <c r="D81" s="23">
        <v>4.6154000000000001E-2</v>
      </c>
      <c r="E81" s="24">
        <f>160*0.046154</f>
        <v>7.3846400000000001</v>
      </c>
      <c r="F81" s="24">
        <f>168*0.046154</f>
        <v>7.7538720000000003</v>
      </c>
      <c r="G81" s="24">
        <f>176*0.046154</f>
        <v>8.1231039999999997</v>
      </c>
      <c r="H81" s="24">
        <f>184*0.046154</f>
        <v>8.4923359999999999</v>
      </c>
      <c r="I81" s="59"/>
      <c r="J81" s="69"/>
      <c r="K81" s="56"/>
      <c r="L81" s="69"/>
      <c r="M81" s="124"/>
    </row>
    <row r="82" spans="1:13" customFormat="1">
      <c r="A82" s="21"/>
      <c r="B82" s="21"/>
      <c r="C82" s="21"/>
      <c r="D82" s="21"/>
      <c r="E82" s="21"/>
      <c r="F82" s="21"/>
      <c r="G82" s="21"/>
      <c r="H82" s="21"/>
      <c r="I82" s="21"/>
      <c r="J82" s="67"/>
      <c r="K82" s="42"/>
      <c r="L82" s="121"/>
      <c r="M82" s="123"/>
    </row>
    <row r="83" spans="1:13" customFormat="1">
      <c r="A83" s="15"/>
      <c r="B83" s="15"/>
      <c r="C83" s="15"/>
      <c r="D83" s="15"/>
      <c r="E83" s="15"/>
      <c r="F83" s="15"/>
      <c r="G83" s="15"/>
      <c r="H83" s="15"/>
      <c r="I83" s="57"/>
      <c r="J83" s="68"/>
      <c r="K83" s="42"/>
      <c r="L83" s="121"/>
      <c r="M83" s="123"/>
    </row>
    <row r="84" spans="1:13" customFormat="1" ht="13.5" thickBot="1">
      <c r="A84" s="16"/>
      <c r="C84" s="16"/>
      <c r="D84" s="17" t="s">
        <v>24</v>
      </c>
      <c r="E84" s="18" t="s">
        <v>25</v>
      </c>
      <c r="F84" s="17" t="s">
        <v>26</v>
      </c>
      <c r="G84" s="17" t="s">
        <v>27</v>
      </c>
      <c r="H84" s="62" t="s">
        <v>28</v>
      </c>
      <c r="I84" s="42"/>
      <c r="J84" s="64" t="s">
        <v>94</v>
      </c>
      <c r="K84" s="42"/>
      <c r="L84" s="121"/>
      <c r="M84" s="123"/>
    </row>
    <row r="85" spans="1:13" customFormat="1" ht="15.75" thickTop="1">
      <c r="A85" s="107" t="s">
        <v>100</v>
      </c>
      <c r="B85" s="107"/>
      <c r="C85" s="23" t="s">
        <v>33</v>
      </c>
      <c r="D85" s="23">
        <v>9.2308000000000001E-2</v>
      </c>
      <c r="E85" s="22">
        <f>160*D85</f>
        <v>14.76928</v>
      </c>
      <c r="F85" s="22">
        <f>168*D85</f>
        <v>15.507744000000001</v>
      </c>
      <c r="G85" s="22">
        <f>176*D85</f>
        <v>16.246207999999999</v>
      </c>
      <c r="H85" s="63">
        <f>184*D85</f>
        <v>16.984672</v>
      </c>
      <c r="I85" s="60"/>
      <c r="J85" s="65">
        <v>384</v>
      </c>
      <c r="K85" s="56"/>
      <c r="L85" s="69"/>
      <c r="M85" s="124"/>
    </row>
    <row r="86" spans="1:13" customFormat="1" ht="14.25">
      <c r="A86" s="19"/>
      <c r="B86" s="20" t="s">
        <v>21</v>
      </c>
      <c r="C86" s="23" t="s">
        <v>33</v>
      </c>
      <c r="D86" s="23">
        <v>4.6154000000000001E-2</v>
      </c>
      <c r="E86" s="24">
        <f>160*0.046154</f>
        <v>7.3846400000000001</v>
      </c>
      <c r="F86" s="24">
        <f>168*0.046154</f>
        <v>7.7538720000000003</v>
      </c>
      <c r="G86" s="24">
        <f>176*0.046154</f>
        <v>8.1231039999999997</v>
      </c>
      <c r="H86" s="24">
        <f>184*0.046154</f>
        <v>8.4923359999999999</v>
      </c>
      <c r="I86" s="56"/>
      <c r="J86" s="66"/>
      <c r="K86" s="56"/>
      <c r="L86" s="69"/>
      <c r="M86" s="124"/>
    </row>
    <row r="87" spans="1:13" customFormat="1">
      <c r="A87" s="21"/>
      <c r="B87" s="21"/>
      <c r="C87" s="21"/>
      <c r="D87" s="21"/>
      <c r="E87" s="21"/>
      <c r="F87" s="21"/>
      <c r="G87" s="21"/>
      <c r="H87" s="21"/>
      <c r="I87" s="21"/>
      <c r="J87" s="21"/>
      <c r="K87" s="42"/>
      <c r="L87" s="121"/>
      <c r="M87" s="123"/>
    </row>
    <row r="88" spans="1:13" customFormat="1">
      <c r="A88" s="42"/>
      <c r="B88" s="42"/>
      <c r="C88" s="42"/>
      <c r="D88" s="42"/>
      <c r="E88" s="42"/>
      <c r="F88" s="42"/>
      <c r="G88" s="42"/>
      <c r="H88" s="42"/>
      <c r="I88" s="42"/>
      <c r="J88" s="42"/>
      <c r="K88" s="42"/>
      <c r="L88" s="121"/>
      <c r="M88" s="123"/>
    </row>
    <row r="89" spans="1:13" customFormat="1">
      <c r="A89" s="42"/>
      <c r="B89" s="42"/>
      <c r="C89" s="42"/>
      <c r="D89" s="42"/>
      <c r="E89" s="42"/>
      <c r="F89" s="42"/>
      <c r="G89" s="42"/>
      <c r="H89" s="42"/>
      <c r="I89" s="42"/>
      <c r="J89" s="42"/>
      <c r="K89" s="42"/>
      <c r="L89" s="121"/>
      <c r="M89" s="123"/>
    </row>
    <row r="90" spans="1:13" customFormat="1">
      <c r="A90" s="42"/>
      <c r="B90" s="42"/>
      <c r="C90" s="42"/>
      <c r="D90" s="42"/>
      <c r="E90" s="42"/>
      <c r="F90" s="42"/>
      <c r="G90" s="42"/>
      <c r="H90" s="42"/>
      <c r="I90" s="42"/>
      <c r="J90" s="42"/>
      <c r="K90" s="42"/>
      <c r="L90" s="121"/>
      <c r="M90" s="123"/>
    </row>
    <row r="91" spans="1:13" customFormat="1">
      <c r="A91" s="42"/>
      <c r="B91" s="42"/>
      <c r="C91" s="185"/>
      <c r="D91" s="42"/>
      <c r="E91" s="42"/>
      <c r="F91" s="42"/>
      <c r="G91" s="42"/>
      <c r="H91" s="42"/>
      <c r="I91" s="42"/>
      <c r="J91" s="42"/>
      <c r="K91" s="42"/>
      <c r="L91" s="121"/>
      <c r="M91" s="123"/>
    </row>
    <row r="92" spans="1:13" customFormat="1">
      <c r="A92" s="42"/>
      <c r="B92" s="42"/>
      <c r="C92" s="42"/>
      <c r="D92" s="42"/>
      <c r="E92" s="42"/>
      <c r="F92" s="42"/>
      <c r="G92" s="42"/>
      <c r="H92" s="42"/>
      <c r="I92" s="42"/>
      <c r="J92" s="42"/>
      <c r="K92" s="42"/>
      <c r="L92" s="121"/>
      <c r="M92" s="123"/>
    </row>
    <row r="93" spans="1:13" customFormat="1">
      <c r="A93" s="42"/>
      <c r="B93" s="42"/>
      <c r="C93" s="42"/>
      <c r="D93" s="42"/>
      <c r="E93" s="42"/>
      <c r="F93" s="42"/>
      <c r="G93" s="42"/>
      <c r="H93" s="42"/>
      <c r="I93" s="42"/>
      <c r="J93" s="42"/>
      <c r="K93" s="42"/>
      <c r="L93" s="121"/>
      <c r="M93" s="123"/>
    </row>
    <row r="94" spans="1:13" customFormat="1">
      <c r="A94" s="42"/>
      <c r="B94" s="42"/>
      <c r="C94" s="42"/>
      <c r="D94" s="42"/>
      <c r="E94" s="42"/>
      <c r="F94" s="42"/>
      <c r="G94" s="42"/>
      <c r="H94" s="42"/>
      <c r="I94" s="42"/>
      <c r="J94" s="42"/>
      <c r="K94" s="42"/>
      <c r="L94" s="121"/>
      <c r="M94" s="123"/>
    </row>
    <row r="95" spans="1:13" customFormat="1">
      <c r="A95" s="42"/>
      <c r="B95" s="42"/>
      <c r="C95" s="42"/>
      <c r="D95" s="42"/>
      <c r="E95" s="42"/>
      <c r="F95" s="42"/>
      <c r="G95" s="42"/>
      <c r="H95" s="42"/>
      <c r="I95" s="42"/>
      <c r="J95" s="42"/>
      <c r="K95" s="42"/>
      <c r="L95" s="121"/>
      <c r="M95" s="123"/>
    </row>
    <row r="96" spans="1:13" customFormat="1">
      <c r="A96" s="42"/>
      <c r="B96" s="42"/>
      <c r="C96" s="42"/>
      <c r="D96" s="42"/>
      <c r="E96" s="42"/>
      <c r="F96" s="42"/>
      <c r="G96" s="42"/>
      <c r="H96" s="42"/>
      <c r="I96" s="42"/>
      <c r="J96" s="42"/>
      <c r="K96" s="42"/>
      <c r="L96" s="121"/>
      <c r="M96" s="123"/>
    </row>
    <row r="97" spans="1:14" customFormat="1">
      <c r="A97" s="42"/>
      <c r="B97" s="42"/>
      <c r="C97" s="42"/>
      <c r="D97" s="42"/>
      <c r="E97" s="42"/>
      <c r="F97" s="42"/>
      <c r="G97" s="42"/>
      <c r="H97" s="42"/>
      <c r="I97" s="42"/>
      <c r="J97" s="42"/>
      <c r="K97" s="42"/>
      <c r="L97" s="121"/>
      <c r="M97" s="123"/>
      <c r="N97" s="102"/>
    </row>
    <row r="98" spans="1:14" s="42" customFormat="1">
      <c r="L98" s="121"/>
      <c r="M98" s="123"/>
      <c r="N98" s="102"/>
    </row>
    <row r="99" spans="1:14" s="42" customFormat="1">
      <c r="L99" s="121"/>
      <c r="M99" s="123"/>
      <c r="N99" s="102"/>
    </row>
    <row r="100" spans="1:14" s="42" customFormat="1">
      <c r="L100" s="121"/>
      <c r="M100" s="123"/>
      <c r="N100" s="102"/>
    </row>
    <row r="101" spans="1:14" s="42" customFormat="1">
      <c r="L101" s="121"/>
      <c r="M101" s="123"/>
      <c r="N101" s="102"/>
    </row>
    <row r="102" spans="1:14" s="42" customFormat="1">
      <c r="L102" s="121"/>
      <c r="M102" s="123"/>
      <c r="N102" s="102"/>
    </row>
    <row r="103" spans="1:14" s="42" customFormat="1">
      <c r="L103" s="121"/>
      <c r="M103" s="123"/>
      <c r="N103" s="102"/>
    </row>
    <row r="104" spans="1:14" s="42" customFormat="1">
      <c r="L104" s="121"/>
      <c r="M104" s="123"/>
      <c r="N104" s="102"/>
    </row>
    <row r="105" spans="1:14" s="42" customFormat="1">
      <c r="L105" s="121"/>
      <c r="M105" s="123"/>
      <c r="N105" s="102"/>
    </row>
    <row r="106" spans="1:14" s="42" customFormat="1">
      <c r="L106" s="121"/>
      <c r="M106" s="123"/>
      <c r="N106" s="102"/>
    </row>
    <row r="107" spans="1:14" s="42" customFormat="1">
      <c r="L107" s="121"/>
      <c r="M107" s="123"/>
      <c r="N107" s="102"/>
    </row>
    <row r="108" spans="1:14" s="42" customFormat="1">
      <c r="L108" s="121"/>
      <c r="M108" s="123"/>
      <c r="N108" s="102"/>
    </row>
    <row r="109" spans="1:14" s="42" customFormat="1">
      <c r="L109" s="121"/>
      <c r="M109" s="123"/>
      <c r="N109" s="102"/>
    </row>
    <row r="110" spans="1:14" s="42" customFormat="1">
      <c r="L110" s="121"/>
      <c r="M110" s="123"/>
      <c r="N110" s="102"/>
    </row>
    <row r="111" spans="1:14" s="42" customFormat="1">
      <c r="L111" s="121"/>
      <c r="M111" s="123"/>
      <c r="N111" s="102"/>
    </row>
    <row r="112" spans="1:14" s="42" customFormat="1">
      <c r="L112" s="121"/>
      <c r="M112" s="123"/>
      <c r="N112" s="102"/>
    </row>
    <row r="113" spans="12:14" s="42" customFormat="1">
      <c r="L113" s="121"/>
      <c r="M113" s="123"/>
      <c r="N113" s="102"/>
    </row>
    <row r="114" spans="12:14" s="42" customFormat="1">
      <c r="L114" s="121"/>
      <c r="M114" s="123"/>
      <c r="N114" s="102"/>
    </row>
    <row r="115" spans="12:14" s="42" customFormat="1">
      <c r="L115" s="121"/>
      <c r="M115" s="123"/>
      <c r="N115" s="102"/>
    </row>
    <row r="116" spans="12:14" s="42" customFormat="1">
      <c r="L116" s="121"/>
      <c r="M116" s="123"/>
      <c r="N116" s="102"/>
    </row>
    <row r="117" spans="12:14" s="42" customFormat="1">
      <c r="L117" s="121"/>
      <c r="M117" s="123"/>
      <c r="N117" s="102"/>
    </row>
    <row r="118" spans="12:14" s="42" customFormat="1">
      <c r="L118" s="121"/>
      <c r="M118" s="123"/>
      <c r="N118" s="102"/>
    </row>
    <row r="119" spans="12:14" s="42" customFormat="1">
      <c r="L119" s="121"/>
      <c r="M119" s="123"/>
      <c r="N119" s="102"/>
    </row>
    <row r="120" spans="12:14" s="42" customFormat="1">
      <c r="L120" s="121"/>
      <c r="M120" s="123"/>
      <c r="N120" s="102"/>
    </row>
    <row r="121" spans="12:14" s="42" customFormat="1">
      <c r="L121" s="121"/>
      <c r="M121" s="123"/>
      <c r="N121" s="102"/>
    </row>
    <row r="122" spans="12:14" s="42" customFormat="1">
      <c r="L122" s="121"/>
      <c r="M122" s="123"/>
      <c r="N122" s="102"/>
    </row>
    <row r="123" spans="12:14" s="42" customFormat="1">
      <c r="L123" s="121"/>
      <c r="M123" s="123"/>
      <c r="N123" s="102"/>
    </row>
    <row r="124" spans="12:14" s="42" customFormat="1">
      <c r="L124" s="121"/>
      <c r="M124" s="123"/>
      <c r="N124" s="102"/>
    </row>
    <row r="125" spans="12:14" s="42" customFormat="1">
      <c r="L125" s="121"/>
      <c r="M125" s="123"/>
      <c r="N125" s="102"/>
    </row>
    <row r="126" spans="12:14" s="42" customFormat="1">
      <c r="L126" s="121"/>
      <c r="M126" s="123"/>
      <c r="N126" s="102"/>
    </row>
    <row r="127" spans="12:14" s="42" customFormat="1">
      <c r="L127" s="121"/>
      <c r="M127" s="123"/>
      <c r="N127" s="102"/>
    </row>
    <row r="128" spans="12:14" s="42" customFormat="1">
      <c r="L128" s="121"/>
      <c r="M128" s="123"/>
      <c r="N128" s="102"/>
    </row>
    <row r="129" spans="12:14" s="42" customFormat="1">
      <c r="L129" s="121"/>
      <c r="M129" s="123"/>
      <c r="N129" s="102"/>
    </row>
    <row r="130" spans="12:14" s="42" customFormat="1">
      <c r="L130" s="121"/>
      <c r="M130" s="123"/>
      <c r="N130" s="102"/>
    </row>
    <row r="131" spans="12:14" s="42" customFormat="1">
      <c r="L131" s="121"/>
      <c r="M131" s="123"/>
      <c r="N131" s="102"/>
    </row>
    <row r="132" spans="12:14" s="42" customFormat="1">
      <c r="L132" s="121"/>
      <c r="M132" s="123"/>
      <c r="N132" s="102"/>
    </row>
    <row r="133" spans="12:14" s="42" customFormat="1">
      <c r="L133" s="121"/>
      <c r="M133" s="123"/>
      <c r="N133" s="102"/>
    </row>
    <row r="134" spans="12:14" s="42" customFormat="1">
      <c r="L134" s="121"/>
      <c r="M134" s="123"/>
      <c r="N134" s="102"/>
    </row>
    <row r="135" spans="12:14" s="42" customFormat="1">
      <c r="L135" s="121"/>
      <c r="M135" s="123"/>
      <c r="N135" s="102"/>
    </row>
    <row r="136" spans="12:14" s="42" customFormat="1">
      <c r="L136" s="121"/>
      <c r="M136" s="123"/>
      <c r="N136" s="102"/>
    </row>
    <row r="137" spans="12:14" s="42" customFormat="1">
      <c r="L137" s="121"/>
      <c r="M137" s="123"/>
      <c r="N137" s="102"/>
    </row>
    <row r="138" spans="12:14" s="42" customFormat="1">
      <c r="L138" s="121"/>
      <c r="M138" s="123"/>
      <c r="N138" s="102"/>
    </row>
    <row r="139" spans="12:14" s="42" customFormat="1">
      <c r="L139" s="121"/>
      <c r="M139" s="123"/>
      <c r="N139" s="102"/>
    </row>
    <row r="140" spans="12:14" s="42" customFormat="1">
      <c r="L140" s="121"/>
      <c r="M140" s="123"/>
      <c r="N140" s="102"/>
    </row>
    <row r="141" spans="12:14" s="42" customFormat="1">
      <c r="L141" s="121"/>
      <c r="M141" s="123"/>
      <c r="N141" s="102"/>
    </row>
    <row r="142" spans="12:14" s="42" customFormat="1">
      <c r="L142" s="121"/>
      <c r="M142" s="123"/>
      <c r="N142" s="102"/>
    </row>
    <row r="143" spans="12:14" s="42" customFormat="1">
      <c r="L143" s="121"/>
      <c r="M143" s="123"/>
      <c r="N143" s="102"/>
    </row>
    <row r="144" spans="12:14" s="42" customFormat="1">
      <c r="L144" s="121"/>
      <c r="M144" s="123"/>
      <c r="N144" s="102"/>
    </row>
    <row r="145" spans="12:14" s="42" customFormat="1">
      <c r="L145" s="121"/>
      <c r="M145" s="123"/>
      <c r="N145" s="102"/>
    </row>
    <row r="146" spans="12:14" s="42" customFormat="1">
      <c r="L146" s="121"/>
      <c r="M146" s="123"/>
      <c r="N146" s="102"/>
    </row>
    <row r="147" spans="12:14" s="42" customFormat="1">
      <c r="L147" s="121"/>
      <c r="M147" s="123"/>
      <c r="N147" s="102"/>
    </row>
    <row r="148" spans="12:14" s="42" customFormat="1">
      <c r="L148" s="121"/>
      <c r="M148" s="123"/>
      <c r="N148" s="102"/>
    </row>
    <row r="149" spans="12:14" s="42" customFormat="1">
      <c r="L149" s="121"/>
      <c r="M149" s="123"/>
      <c r="N149" s="102"/>
    </row>
    <row r="150" spans="12:14" s="42" customFormat="1">
      <c r="L150" s="121"/>
      <c r="M150" s="123"/>
      <c r="N150" s="102"/>
    </row>
    <row r="151" spans="12:14" s="42" customFormat="1">
      <c r="L151" s="121"/>
      <c r="M151" s="123"/>
      <c r="N151" s="102"/>
    </row>
    <row r="152" spans="12:14" s="42" customFormat="1">
      <c r="L152" s="121"/>
      <c r="M152" s="123"/>
      <c r="N152" s="102"/>
    </row>
    <row r="153" spans="12:14" s="42" customFormat="1">
      <c r="L153" s="121"/>
      <c r="M153" s="123"/>
      <c r="N153" s="102"/>
    </row>
    <row r="154" spans="12:14" s="42" customFormat="1">
      <c r="L154" s="121"/>
      <c r="M154" s="123"/>
      <c r="N154" s="102"/>
    </row>
    <row r="155" spans="12:14" s="42" customFormat="1">
      <c r="L155" s="121"/>
      <c r="M155" s="123"/>
      <c r="N155" s="102"/>
    </row>
    <row r="156" spans="12:14" s="42" customFormat="1">
      <c r="L156" s="121"/>
      <c r="M156" s="123"/>
      <c r="N156" s="102"/>
    </row>
    <row r="157" spans="12:14" s="42" customFormat="1">
      <c r="L157" s="121"/>
      <c r="M157" s="123"/>
      <c r="N157" s="102"/>
    </row>
    <row r="158" spans="12:14" s="42" customFormat="1">
      <c r="L158" s="121"/>
      <c r="M158" s="123"/>
      <c r="N158" s="102"/>
    </row>
    <row r="159" spans="12:14" s="42" customFormat="1">
      <c r="L159" s="121"/>
      <c r="M159" s="123"/>
      <c r="N159" s="102"/>
    </row>
    <row r="160" spans="12:14" s="42" customFormat="1">
      <c r="L160" s="121"/>
      <c r="M160" s="123"/>
      <c r="N160" s="102"/>
    </row>
    <row r="161" spans="12:14" s="42" customFormat="1">
      <c r="L161" s="121"/>
      <c r="M161" s="123"/>
      <c r="N161" s="102"/>
    </row>
    <row r="162" spans="12:14" s="42" customFormat="1">
      <c r="L162" s="121"/>
      <c r="M162" s="123"/>
      <c r="N162" s="102"/>
    </row>
    <row r="163" spans="12:14" s="42" customFormat="1">
      <c r="L163" s="121"/>
      <c r="M163" s="123"/>
      <c r="N163" s="102"/>
    </row>
    <row r="164" spans="12:14" s="42" customFormat="1">
      <c r="L164" s="121"/>
      <c r="M164" s="123"/>
      <c r="N164" s="102"/>
    </row>
    <row r="165" spans="12:14" s="42" customFormat="1">
      <c r="L165" s="121"/>
      <c r="M165" s="123"/>
      <c r="N165" s="102"/>
    </row>
    <row r="166" spans="12:14" s="42" customFormat="1">
      <c r="L166" s="121"/>
      <c r="M166" s="123"/>
      <c r="N166" s="102"/>
    </row>
    <row r="167" spans="12:14" s="42" customFormat="1">
      <c r="L167" s="121"/>
      <c r="M167" s="123"/>
      <c r="N167" s="102"/>
    </row>
    <row r="168" spans="12:14" s="42" customFormat="1">
      <c r="L168" s="121"/>
      <c r="M168" s="123"/>
      <c r="N168" s="102"/>
    </row>
    <row r="169" spans="12:14" s="42" customFormat="1">
      <c r="L169" s="121"/>
      <c r="M169" s="123"/>
      <c r="N169" s="102"/>
    </row>
    <row r="170" spans="12:14" s="42" customFormat="1">
      <c r="L170" s="121"/>
      <c r="M170" s="123"/>
      <c r="N170" s="102"/>
    </row>
    <row r="171" spans="12:14" s="42" customFormat="1">
      <c r="L171" s="121"/>
      <c r="M171" s="123"/>
      <c r="N171" s="102"/>
    </row>
    <row r="172" spans="12:14" s="42" customFormat="1">
      <c r="L172" s="121"/>
      <c r="M172" s="123"/>
      <c r="N172" s="102"/>
    </row>
    <row r="173" spans="12:14" s="42" customFormat="1">
      <c r="L173" s="121"/>
      <c r="M173" s="123"/>
      <c r="N173" s="102"/>
    </row>
    <row r="174" spans="12:14" s="42" customFormat="1">
      <c r="L174" s="121"/>
      <c r="M174" s="123"/>
      <c r="N174" s="102"/>
    </row>
    <row r="175" spans="12:14" s="42" customFormat="1">
      <c r="L175" s="121"/>
      <c r="M175" s="123"/>
      <c r="N175" s="102"/>
    </row>
    <row r="176" spans="12:14" s="42" customFormat="1">
      <c r="L176" s="121"/>
      <c r="M176" s="123"/>
      <c r="N176" s="102"/>
    </row>
    <row r="177" spans="12:14" s="42" customFormat="1">
      <c r="L177" s="121"/>
      <c r="M177" s="123"/>
      <c r="N177" s="102"/>
    </row>
    <row r="178" spans="12:14" s="42" customFormat="1">
      <c r="L178" s="121"/>
      <c r="M178" s="123"/>
      <c r="N178" s="102"/>
    </row>
    <row r="179" spans="12:14" s="42" customFormat="1">
      <c r="L179" s="121"/>
      <c r="M179" s="123"/>
      <c r="N179" s="102"/>
    </row>
    <row r="180" spans="12:14" s="42" customFormat="1">
      <c r="L180" s="121"/>
      <c r="M180" s="123"/>
      <c r="N180" s="102"/>
    </row>
    <row r="181" spans="12:14" s="42" customFormat="1">
      <c r="L181" s="121"/>
      <c r="M181" s="123"/>
      <c r="N181" s="102"/>
    </row>
    <row r="182" spans="12:14" s="42" customFormat="1">
      <c r="L182" s="121"/>
      <c r="M182" s="123"/>
      <c r="N182" s="102"/>
    </row>
    <row r="183" spans="12:14" s="42" customFormat="1">
      <c r="L183" s="121"/>
      <c r="M183" s="123"/>
      <c r="N183" s="102"/>
    </row>
    <row r="184" spans="12:14" s="42" customFormat="1">
      <c r="L184" s="121"/>
      <c r="M184" s="123"/>
      <c r="N184" s="102"/>
    </row>
    <row r="185" spans="12:14" s="42" customFormat="1">
      <c r="L185" s="121"/>
      <c r="M185" s="123"/>
      <c r="N185" s="102"/>
    </row>
    <row r="186" spans="12:14" s="42" customFormat="1">
      <c r="L186" s="121"/>
      <c r="M186" s="123"/>
      <c r="N186" s="102"/>
    </row>
    <row r="187" spans="12:14" s="42" customFormat="1">
      <c r="L187" s="121"/>
      <c r="M187" s="123"/>
      <c r="N187" s="102"/>
    </row>
    <row r="188" spans="12:14" s="42" customFormat="1">
      <c r="L188" s="121"/>
      <c r="M188" s="123"/>
      <c r="N188" s="102"/>
    </row>
    <row r="189" spans="12:14" s="42" customFormat="1">
      <c r="L189" s="121"/>
      <c r="M189" s="123"/>
      <c r="N189" s="102"/>
    </row>
    <row r="190" spans="12:14" s="42" customFormat="1">
      <c r="L190" s="121"/>
      <c r="M190" s="123"/>
      <c r="N190" s="102"/>
    </row>
    <row r="191" spans="12:14" s="42" customFormat="1">
      <c r="L191" s="121"/>
      <c r="M191" s="123"/>
      <c r="N191" s="102"/>
    </row>
    <row r="192" spans="12:14" s="42" customFormat="1">
      <c r="L192" s="121"/>
      <c r="M192" s="123"/>
      <c r="N192" s="102"/>
    </row>
    <row r="193" spans="12:14" s="42" customFormat="1">
      <c r="L193" s="121"/>
      <c r="M193" s="123"/>
      <c r="N193" s="102"/>
    </row>
    <row r="194" spans="12:14" s="42" customFormat="1">
      <c r="L194" s="121"/>
      <c r="M194" s="123"/>
      <c r="N194" s="102"/>
    </row>
    <row r="195" spans="12:14" s="42" customFormat="1">
      <c r="L195" s="121"/>
      <c r="M195" s="123"/>
      <c r="N195" s="102"/>
    </row>
    <row r="196" spans="12:14" s="42" customFormat="1">
      <c r="L196" s="121"/>
      <c r="M196" s="123"/>
      <c r="N196" s="102"/>
    </row>
    <row r="197" spans="12:14" s="42" customFormat="1">
      <c r="L197" s="121"/>
      <c r="M197" s="123"/>
      <c r="N197" s="102"/>
    </row>
    <row r="198" spans="12:14" s="42" customFormat="1">
      <c r="L198" s="121"/>
      <c r="M198" s="123"/>
      <c r="N198" s="102"/>
    </row>
    <row r="199" spans="12:14" s="42" customFormat="1">
      <c r="L199" s="121"/>
      <c r="M199" s="123"/>
      <c r="N199" s="102"/>
    </row>
    <row r="200" spans="12:14" s="42" customFormat="1">
      <c r="L200" s="121"/>
      <c r="M200" s="123"/>
      <c r="N200" s="102"/>
    </row>
    <row r="201" spans="12:14" s="42" customFormat="1">
      <c r="L201" s="121"/>
      <c r="M201" s="123"/>
      <c r="N201" s="102"/>
    </row>
    <row r="202" spans="12:14" s="42" customFormat="1">
      <c r="L202" s="121"/>
      <c r="M202" s="123"/>
      <c r="N202" s="102"/>
    </row>
    <row r="203" spans="12:14" s="42" customFormat="1">
      <c r="L203" s="121"/>
      <c r="M203" s="123"/>
      <c r="N203" s="102"/>
    </row>
    <row r="204" spans="12:14" s="42" customFormat="1">
      <c r="L204" s="121"/>
      <c r="M204" s="123"/>
      <c r="N204" s="102"/>
    </row>
    <row r="205" spans="12:14" s="42" customFormat="1">
      <c r="L205" s="121"/>
      <c r="M205" s="123"/>
      <c r="N205" s="102"/>
    </row>
    <row r="206" spans="12:14" s="42" customFormat="1">
      <c r="L206" s="121"/>
      <c r="M206" s="123"/>
      <c r="N206" s="102"/>
    </row>
    <row r="207" spans="12:14" s="42" customFormat="1">
      <c r="L207" s="121"/>
      <c r="M207" s="123"/>
      <c r="N207" s="102"/>
    </row>
    <row r="208" spans="12:14" s="42" customFormat="1">
      <c r="L208" s="121"/>
      <c r="M208" s="123"/>
      <c r="N208" s="102"/>
    </row>
    <row r="209" spans="12:14" s="42" customFormat="1">
      <c r="L209" s="121"/>
      <c r="M209" s="123"/>
      <c r="N209" s="102"/>
    </row>
    <row r="210" spans="12:14" s="42" customFormat="1">
      <c r="L210" s="121"/>
      <c r="M210" s="123"/>
      <c r="N210" s="102"/>
    </row>
    <row r="211" spans="12:14" s="42" customFormat="1">
      <c r="L211" s="121"/>
      <c r="M211" s="123"/>
      <c r="N211" s="102"/>
    </row>
    <row r="212" spans="12:14" s="42" customFormat="1">
      <c r="L212" s="121"/>
      <c r="M212" s="123"/>
      <c r="N212" s="102"/>
    </row>
    <row r="213" spans="12:14" s="42" customFormat="1">
      <c r="L213" s="121"/>
      <c r="M213" s="123"/>
      <c r="N213" s="102"/>
    </row>
    <row r="214" spans="12:14" s="42" customFormat="1">
      <c r="L214" s="121"/>
      <c r="M214" s="123"/>
      <c r="N214" s="102"/>
    </row>
    <row r="215" spans="12:14" s="42" customFormat="1">
      <c r="L215" s="121"/>
      <c r="M215" s="123"/>
      <c r="N215" s="102"/>
    </row>
    <row r="216" spans="12:14" s="42" customFormat="1">
      <c r="L216" s="121"/>
      <c r="M216" s="123"/>
      <c r="N216" s="102"/>
    </row>
    <row r="217" spans="12:14" s="42" customFormat="1">
      <c r="L217" s="121"/>
      <c r="M217" s="123"/>
      <c r="N217" s="102"/>
    </row>
    <row r="218" spans="12:14" s="42" customFormat="1">
      <c r="L218" s="121"/>
      <c r="M218" s="123"/>
      <c r="N218" s="102"/>
    </row>
    <row r="219" spans="12:14" s="42" customFormat="1">
      <c r="L219" s="121"/>
      <c r="M219" s="123"/>
      <c r="N219" s="102"/>
    </row>
    <row r="220" spans="12:14" s="42" customFormat="1">
      <c r="L220" s="121"/>
      <c r="M220" s="123"/>
      <c r="N220" s="102"/>
    </row>
    <row r="221" spans="12:14" s="42" customFormat="1">
      <c r="L221" s="121"/>
      <c r="M221" s="123"/>
      <c r="N221" s="102"/>
    </row>
    <row r="222" spans="12:14" s="42" customFormat="1">
      <c r="L222" s="121"/>
      <c r="M222" s="123"/>
      <c r="N222" s="102"/>
    </row>
    <row r="223" spans="12:14" s="42" customFormat="1">
      <c r="L223" s="121"/>
      <c r="M223" s="123"/>
      <c r="N223" s="102"/>
    </row>
    <row r="224" spans="12:14" s="42" customFormat="1">
      <c r="L224" s="121"/>
      <c r="M224" s="123"/>
      <c r="N224" s="102"/>
    </row>
    <row r="225" spans="12:14" s="42" customFormat="1">
      <c r="L225" s="121"/>
      <c r="M225" s="123"/>
      <c r="N225" s="102"/>
    </row>
    <row r="226" spans="12:14" s="42" customFormat="1">
      <c r="L226" s="121"/>
      <c r="M226" s="123"/>
      <c r="N226" s="102"/>
    </row>
    <row r="227" spans="12:14" s="42" customFormat="1">
      <c r="L227" s="121"/>
      <c r="M227" s="123"/>
      <c r="N227" s="102"/>
    </row>
    <row r="228" spans="12:14" s="42" customFormat="1">
      <c r="L228" s="121"/>
      <c r="M228" s="123"/>
      <c r="N228" s="102"/>
    </row>
    <row r="229" spans="12:14" customFormat="1">
      <c r="L229" s="122"/>
      <c r="M229" s="125"/>
      <c r="N229" s="102"/>
    </row>
    <row r="230" spans="12:14" customFormat="1">
      <c r="L230" s="122"/>
      <c r="M230" s="125"/>
      <c r="N230" s="102"/>
    </row>
    <row r="231" spans="12:14" customFormat="1">
      <c r="L231" s="122"/>
      <c r="M231" s="125"/>
      <c r="N231" s="102"/>
    </row>
    <row r="232" spans="12:14" customFormat="1">
      <c r="L232" s="122"/>
      <c r="M232" s="125"/>
      <c r="N232" s="102"/>
    </row>
    <row r="233" spans="12:14" customFormat="1">
      <c r="L233" s="122"/>
      <c r="M233" s="125"/>
      <c r="N233" s="102"/>
    </row>
    <row r="234" spans="12:14" customFormat="1">
      <c r="L234" s="122"/>
      <c r="M234" s="125"/>
      <c r="N234" s="102"/>
    </row>
    <row r="235" spans="12:14" customFormat="1">
      <c r="L235" s="122"/>
      <c r="M235" s="125"/>
      <c r="N235" s="102"/>
    </row>
    <row r="236" spans="12:14" customFormat="1">
      <c r="L236" s="122"/>
      <c r="M236" s="125"/>
      <c r="N236" s="102"/>
    </row>
    <row r="237" spans="12:14" customFormat="1">
      <c r="L237" s="122"/>
      <c r="M237" s="125"/>
      <c r="N237" s="102"/>
    </row>
    <row r="238" spans="12:14" customFormat="1">
      <c r="L238" s="122"/>
      <c r="M238" s="125"/>
      <c r="N238" s="102"/>
    </row>
    <row r="239" spans="12:14" customFormat="1">
      <c r="L239" s="122"/>
      <c r="M239" s="125"/>
      <c r="N239" s="102"/>
    </row>
    <row r="240" spans="12:14" customFormat="1">
      <c r="L240" s="122"/>
      <c r="M240" s="125"/>
      <c r="N240" s="102"/>
    </row>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sheetData>
  <sheetProtection selectLockedCells="1"/>
  <mergeCells count="78">
    <mergeCell ref="L24:N24"/>
    <mergeCell ref="L23:N23"/>
    <mergeCell ref="L22:N22"/>
    <mergeCell ref="L35:N35"/>
    <mergeCell ref="L46:M46"/>
    <mergeCell ref="L40:N40"/>
    <mergeCell ref="L39:N39"/>
    <mergeCell ref="L38:N38"/>
    <mergeCell ref="L37:N37"/>
    <mergeCell ref="L36:N36"/>
    <mergeCell ref="L42:N42"/>
    <mergeCell ref="L41:N41"/>
    <mergeCell ref="L29:N29"/>
    <mergeCell ref="L28:N28"/>
    <mergeCell ref="L27:N27"/>
    <mergeCell ref="L26:N26"/>
    <mergeCell ref="L34:N34"/>
    <mergeCell ref="L33:N33"/>
    <mergeCell ref="L32:N32"/>
    <mergeCell ref="L31:N31"/>
    <mergeCell ref="L30:N30"/>
    <mergeCell ref="F55:I55"/>
    <mergeCell ref="F48:I48"/>
    <mergeCell ref="F53:I53"/>
    <mergeCell ref="A1:M1"/>
    <mergeCell ref="H5:M5"/>
    <mergeCell ref="E11:M11"/>
    <mergeCell ref="A8:B8"/>
    <mergeCell ref="C8:E8"/>
    <mergeCell ref="I8:K8"/>
    <mergeCell ref="A9:B9"/>
    <mergeCell ref="A10:F10"/>
    <mergeCell ref="A7:B7"/>
    <mergeCell ref="C7:E7"/>
    <mergeCell ref="A3:I3"/>
    <mergeCell ref="I7:K7"/>
    <mergeCell ref="L25:N25"/>
    <mergeCell ref="J10:K10"/>
    <mergeCell ref="F12:J12"/>
    <mergeCell ref="K12:K13"/>
    <mergeCell ref="A4:F4"/>
    <mergeCell ref="A5:B5"/>
    <mergeCell ref="C5:D5"/>
    <mergeCell ref="H4:M4"/>
    <mergeCell ref="I6:K6"/>
    <mergeCell ref="F5:G5"/>
    <mergeCell ref="D60:M60"/>
    <mergeCell ref="L58:M58"/>
    <mergeCell ref="L45:N45"/>
    <mergeCell ref="L44:N44"/>
    <mergeCell ref="L43:N43"/>
    <mergeCell ref="J50:J52"/>
    <mergeCell ref="D52:E52"/>
    <mergeCell ref="F52:I52"/>
    <mergeCell ref="D49:E49"/>
    <mergeCell ref="F50:I50"/>
    <mergeCell ref="F51:I51"/>
    <mergeCell ref="L59:M59"/>
    <mergeCell ref="L57:M57"/>
    <mergeCell ref="D55:E55"/>
    <mergeCell ref="F49:I49"/>
    <mergeCell ref="F54:I54"/>
    <mergeCell ref="A2:N2"/>
    <mergeCell ref="L21:N21"/>
    <mergeCell ref="L20:N20"/>
    <mergeCell ref="L14:N14"/>
    <mergeCell ref="L12:N13"/>
    <mergeCell ref="L19:N19"/>
    <mergeCell ref="L18:N18"/>
    <mergeCell ref="L17:N17"/>
    <mergeCell ref="L16:N16"/>
    <mergeCell ref="L15:N15"/>
    <mergeCell ref="E12:E13"/>
    <mergeCell ref="A6:B6"/>
    <mergeCell ref="D6:F6"/>
    <mergeCell ref="J9:K9"/>
    <mergeCell ref="C9:E9"/>
    <mergeCell ref="B12:D12"/>
  </mergeCells>
  <phoneticPr fontId="0" type="noConversion"/>
  <printOptions horizontalCentered="1"/>
  <pageMargins left="0.25" right="0.25" top="0.5" bottom="0.5" header="0.5" footer="0.5"/>
  <pageSetup scale="62" orientation="portrait" horizontalDpi="4294967293" verticalDpi="4294967293" r:id="rId1"/>
  <headerFooter alignWithMargins="0"/>
  <ignoredErrors>
    <ignoredError sqref="E14" formulaRange="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91"/>
  <sheetViews>
    <sheetView topLeftCell="A6" zoomScale="75" zoomScaleNormal="75" workbookViewId="0">
      <selection activeCell="A2" sqref="A2:N2"/>
    </sheetView>
  </sheetViews>
  <sheetFormatPr defaultRowHeight="12.75"/>
  <cols>
    <col min="1" max="1" width="8.140625" style="3" customWidth="1"/>
    <col min="2" max="5" width="13" style="131" customWidth="1"/>
    <col min="6" max="6" width="12.28515625" style="131" customWidth="1"/>
    <col min="7" max="7" width="12.42578125" style="131" customWidth="1"/>
    <col min="8" max="8" width="13.140625" style="131" customWidth="1"/>
    <col min="9" max="11" width="11.5703125" style="131" customWidth="1"/>
    <col min="12" max="12" width="11.5703125" style="122" customWidth="1"/>
    <col min="13" max="13" width="11.5703125" style="125" customWidth="1"/>
    <col min="14" max="14" width="11.5703125" style="193" customWidth="1"/>
    <col min="15" max="26" width="8.85546875" style="42" customWidth="1"/>
    <col min="27" max="16384" width="9.140625" style="131"/>
  </cols>
  <sheetData>
    <row r="1" spans="1:26" ht="13.5" thickBot="1">
      <c r="A1" s="609"/>
      <c r="B1" s="609"/>
      <c r="C1" s="609"/>
      <c r="D1" s="609"/>
      <c r="E1" s="609"/>
      <c r="F1" s="609"/>
      <c r="G1" s="609"/>
      <c r="H1" s="609"/>
      <c r="I1" s="609"/>
      <c r="J1" s="609"/>
      <c r="K1" s="609"/>
      <c r="L1" s="609"/>
      <c r="M1" s="609"/>
      <c r="O1" s="247"/>
    </row>
    <row r="2" spans="1:26" ht="27.75" thickTop="1" thickBot="1">
      <c r="A2" s="730" t="s">
        <v>0</v>
      </c>
      <c r="B2" s="731"/>
      <c r="C2" s="731"/>
      <c r="D2" s="731"/>
      <c r="E2" s="731"/>
      <c r="F2" s="731"/>
      <c r="G2" s="731"/>
      <c r="H2" s="731"/>
      <c r="I2" s="731"/>
      <c r="J2" s="731"/>
      <c r="K2" s="731"/>
      <c r="L2" s="731"/>
      <c r="M2" s="731"/>
      <c r="N2" s="732"/>
    </row>
    <row r="3" spans="1:26" s="116" customFormat="1" ht="18" hidden="1" customHeight="1" thickTop="1">
      <c r="A3" s="715"/>
      <c r="B3" s="715"/>
      <c r="C3" s="715"/>
      <c r="D3" s="715"/>
      <c r="E3" s="715"/>
      <c r="F3" s="715"/>
      <c r="G3" s="715"/>
      <c r="H3" s="715"/>
      <c r="I3" s="715"/>
      <c r="J3" s="114"/>
      <c r="K3" s="114"/>
      <c r="L3" s="117"/>
      <c r="M3" s="258"/>
      <c r="N3" s="126"/>
      <c r="O3" s="115"/>
      <c r="P3" s="115"/>
      <c r="Q3" s="115"/>
      <c r="R3" s="115"/>
      <c r="S3" s="115"/>
      <c r="T3" s="115"/>
      <c r="U3" s="115"/>
      <c r="V3" s="115"/>
      <c r="W3" s="115"/>
      <c r="X3" s="115"/>
      <c r="Y3" s="115"/>
      <c r="Z3" s="115"/>
    </row>
    <row r="4" spans="1:26" ht="33.75" thickTop="1">
      <c r="A4" s="716" t="s">
        <v>95</v>
      </c>
      <c r="B4" s="717"/>
      <c r="C4" s="717"/>
      <c r="D4" s="717"/>
      <c r="E4" s="717"/>
      <c r="F4" s="717"/>
      <c r="G4" s="295" t="s">
        <v>1</v>
      </c>
      <c r="H4" s="718"/>
      <c r="I4" s="718"/>
      <c r="J4" s="718"/>
      <c r="K4" s="718"/>
      <c r="L4" s="718"/>
      <c r="M4" s="719"/>
      <c r="N4" s="294"/>
    </row>
    <row r="5" spans="1:26" ht="23.25">
      <c r="A5" s="553" t="s">
        <v>111</v>
      </c>
      <c r="B5" s="554"/>
      <c r="C5" s="555"/>
      <c r="D5" s="555"/>
      <c r="E5" s="236"/>
      <c r="F5" s="559" t="s">
        <v>2</v>
      </c>
      <c r="G5" s="559"/>
      <c r="H5" s="561" t="s">
        <v>196</v>
      </c>
      <c r="I5" s="561"/>
      <c r="J5" s="561"/>
      <c r="K5" s="561"/>
      <c r="L5" s="561"/>
      <c r="M5" s="562"/>
      <c r="N5" s="181"/>
    </row>
    <row r="6" spans="1:26" ht="18.75" customHeight="1">
      <c r="A6" s="524" t="s">
        <v>30</v>
      </c>
      <c r="B6" s="525"/>
      <c r="C6" s="157"/>
      <c r="D6" s="526"/>
      <c r="E6" s="526"/>
      <c r="F6" s="526"/>
      <c r="G6" s="54" t="s">
        <v>85</v>
      </c>
      <c r="H6" s="55" t="s">
        <v>3</v>
      </c>
      <c r="I6" s="558"/>
      <c r="J6" s="558"/>
      <c r="K6" s="558"/>
      <c r="L6" s="118" t="s">
        <v>4</v>
      </c>
      <c r="M6" s="255"/>
      <c r="N6" s="181"/>
    </row>
    <row r="7" spans="1:26" ht="18.95" customHeight="1">
      <c r="A7" s="569" t="s">
        <v>84</v>
      </c>
      <c r="B7" s="570"/>
      <c r="C7" s="571"/>
      <c r="D7" s="571"/>
      <c r="E7" s="571"/>
      <c r="F7" s="243"/>
      <c r="G7" s="54" t="s">
        <v>85</v>
      </c>
      <c r="H7" s="55" t="s">
        <v>6</v>
      </c>
      <c r="I7" s="558"/>
      <c r="J7" s="558"/>
      <c r="K7" s="558"/>
      <c r="L7" s="118" t="s">
        <v>4</v>
      </c>
      <c r="M7" s="256"/>
      <c r="N7" s="181"/>
      <c r="O7" s="193"/>
    </row>
    <row r="8" spans="1:26" ht="18.95" customHeight="1">
      <c r="A8" s="565" t="s">
        <v>5</v>
      </c>
      <c r="B8" s="566"/>
      <c r="C8" s="528"/>
      <c r="D8" s="528"/>
      <c r="E8" s="528"/>
      <c r="F8" s="243"/>
      <c r="G8" s="54" t="s">
        <v>85</v>
      </c>
      <c r="H8" s="55" t="s">
        <v>8</v>
      </c>
      <c r="I8" s="558"/>
      <c r="J8" s="558"/>
      <c r="K8" s="558"/>
      <c r="L8" s="118" t="s">
        <v>4</v>
      </c>
      <c r="M8" s="256"/>
      <c r="N8" s="181"/>
    </row>
    <row r="9" spans="1:26" ht="18.95" customHeight="1">
      <c r="A9" s="565" t="s">
        <v>7</v>
      </c>
      <c r="B9" s="566"/>
      <c r="C9" s="528"/>
      <c r="D9" s="528"/>
      <c r="E9" s="528"/>
      <c r="F9" s="243"/>
      <c r="G9" s="244"/>
      <c r="H9" s="244"/>
      <c r="I9" s="52" t="s">
        <v>31</v>
      </c>
      <c r="J9" s="527"/>
      <c r="K9" s="527"/>
      <c r="L9" s="52" t="s">
        <v>32</v>
      </c>
      <c r="M9" s="256">
        <f>SUM(M6:M8)</f>
        <v>0</v>
      </c>
      <c r="N9" s="181"/>
    </row>
    <row r="10" spans="1:26" ht="19.5" customHeight="1" thickBot="1">
      <c r="A10" s="567"/>
      <c r="B10" s="568"/>
      <c r="C10" s="568"/>
      <c r="D10" s="568"/>
      <c r="E10" s="568"/>
      <c r="F10" s="568"/>
      <c r="G10" s="244"/>
      <c r="H10" s="244"/>
      <c r="I10" s="183"/>
      <c r="J10" s="546"/>
      <c r="K10" s="546"/>
      <c r="L10" s="183"/>
      <c r="M10" s="257"/>
      <c r="N10" s="181"/>
    </row>
    <row r="11" spans="1:26" ht="14.25" thickTop="1" thickBot="1">
      <c r="A11" s="180"/>
      <c r="B11" s="158" t="str">
        <f>G6</f>
        <v xml:space="preserve">d. </v>
      </c>
      <c r="C11" s="158" t="str">
        <f>G7</f>
        <v xml:space="preserve">d. </v>
      </c>
      <c r="D11" s="158" t="str">
        <f>G8</f>
        <v xml:space="preserve">d. </v>
      </c>
      <c r="E11" s="563"/>
      <c r="F11" s="563"/>
      <c r="G11" s="563"/>
      <c r="H11" s="563"/>
      <c r="I11" s="563"/>
      <c r="J11" s="563"/>
      <c r="K11" s="563"/>
      <c r="L11" s="563"/>
      <c r="M11" s="564"/>
      <c r="N11" s="262"/>
    </row>
    <row r="12" spans="1:26" ht="16.5" customHeight="1" thickTop="1">
      <c r="A12" s="98"/>
      <c r="B12" s="529" t="s">
        <v>93</v>
      </c>
      <c r="C12" s="530"/>
      <c r="D12" s="531"/>
      <c r="E12" s="522" t="s">
        <v>123</v>
      </c>
      <c r="F12" s="547" t="s">
        <v>9</v>
      </c>
      <c r="G12" s="548"/>
      <c r="H12" s="548"/>
      <c r="I12" s="548"/>
      <c r="J12" s="548"/>
      <c r="K12" s="549" t="s">
        <v>127</v>
      </c>
      <c r="L12" s="507" t="s">
        <v>110</v>
      </c>
      <c r="M12" s="508"/>
      <c r="N12" s="509"/>
    </row>
    <row r="13" spans="1:26" ht="53.1" customHeight="1" thickBot="1">
      <c r="A13" s="82" t="s">
        <v>10</v>
      </c>
      <c r="B13" s="191" t="s">
        <v>11</v>
      </c>
      <c r="C13" s="191" t="s">
        <v>86</v>
      </c>
      <c r="D13" s="192" t="s">
        <v>87</v>
      </c>
      <c r="E13" s="608"/>
      <c r="F13" s="188" t="s">
        <v>129</v>
      </c>
      <c r="G13" s="189" t="s">
        <v>119</v>
      </c>
      <c r="H13" s="189" t="s">
        <v>118</v>
      </c>
      <c r="I13" s="189" t="s">
        <v>120</v>
      </c>
      <c r="J13" s="190" t="s">
        <v>113</v>
      </c>
      <c r="K13" s="550"/>
      <c r="L13" s="510"/>
      <c r="M13" s="511"/>
      <c r="N13" s="512"/>
    </row>
    <row r="14" spans="1:26" s="3" customFormat="1" ht="18" customHeight="1" thickTop="1">
      <c r="A14" s="174">
        <v>1</v>
      </c>
      <c r="B14" s="79"/>
      <c r="C14" s="92"/>
      <c r="D14" s="79"/>
      <c r="E14" s="306">
        <f>SUM(B14:D14)</f>
        <v>0</v>
      </c>
      <c r="F14" s="240"/>
      <c r="G14" s="238"/>
      <c r="H14" s="238"/>
      <c r="I14" s="238"/>
      <c r="J14" s="241"/>
      <c r="K14" s="241"/>
      <c r="L14" s="605"/>
      <c r="M14" s="606"/>
      <c r="N14" s="607"/>
      <c r="O14" s="193"/>
      <c r="P14" s="42"/>
      <c r="Q14" s="42"/>
      <c r="R14" s="42"/>
      <c r="S14" s="42"/>
      <c r="T14" s="42"/>
      <c r="U14" s="42"/>
      <c r="V14" s="42"/>
      <c r="W14" s="42"/>
      <c r="X14" s="42"/>
      <c r="Y14" s="42"/>
      <c r="Z14" s="42"/>
    </row>
    <row r="15" spans="1:26" s="3" customFormat="1" ht="18" customHeight="1">
      <c r="A15" s="173">
        <v>2</v>
      </c>
      <c r="B15" s="79"/>
      <c r="C15" s="92"/>
      <c r="D15" s="79"/>
      <c r="E15" s="74">
        <f t="shared" ref="E15:E44" si="0">SUM(B15:D15)</f>
        <v>0</v>
      </c>
      <c r="F15" s="74"/>
      <c r="G15" s="75"/>
      <c r="H15" s="75"/>
      <c r="I15" s="75"/>
      <c r="J15" s="99"/>
      <c r="K15" s="99"/>
      <c r="L15" s="576"/>
      <c r="M15" s="577"/>
      <c r="N15" s="578"/>
      <c r="O15" s="193"/>
      <c r="P15" s="42"/>
      <c r="Q15" s="42"/>
      <c r="R15" s="42"/>
      <c r="S15" s="42"/>
      <c r="T15" s="42"/>
      <c r="U15" s="42"/>
      <c r="V15" s="42"/>
      <c r="W15" s="42"/>
      <c r="X15" s="42"/>
      <c r="Y15" s="42"/>
      <c r="Z15" s="42"/>
    </row>
    <row r="16" spans="1:26" s="3" customFormat="1" ht="18" customHeight="1">
      <c r="A16" s="171">
        <v>3</v>
      </c>
      <c r="B16" s="79"/>
      <c r="C16" s="92"/>
      <c r="D16" s="79"/>
      <c r="E16" s="74">
        <f t="shared" si="0"/>
        <v>0</v>
      </c>
      <c r="F16" s="238"/>
      <c r="G16" s="238"/>
      <c r="H16" s="238"/>
      <c r="I16" s="238"/>
      <c r="J16" s="241"/>
      <c r="K16" s="241"/>
      <c r="L16" s="516"/>
      <c r="M16" s="517"/>
      <c r="N16" s="518"/>
      <c r="O16" s="193"/>
      <c r="P16" s="42"/>
      <c r="Q16" s="42"/>
      <c r="R16" s="42"/>
      <c r="S16" s="42"/>
      <c r="T16" s="42"/>
      <c r="U16" s="42"/>
      <c r="V16" s="42"/>
      <c r="W16" s="42"/>
      <c r="X16" s="42"/>
      <c r="Y16" s="42"/>
      <c r="Z16" s="42"/>
    </row>
    <row r="17" spans="1:26" s="3" customFormat="1" ht="18" customHeight="1">
      <c r="A17" s="171">
        <v>4</v>
      </c>
      <c r="B17" s="79"/>
      <c r="C17" s="79"/>
      <c r="D17" s="79"/>
      <c r="E17" s="74">
        <f t="shared" si="0"/>
        <v>0</v>
      </c>
      <c r="F17" s="238"/>
      <c r="G17" s="238"/>
      <c r="H17" s="238"/>
      <c r="I17" s="238"/>
      <c r="J17" s="241"/>
      <c r="K17" s="241"/>
      <c r="L17" s="516"/>
      <c r="M17" s="517"/>
      <c r="N17" s="518"/>
      <c r="O17" s="193"/>
      <c r="P17" s="42"/>
      <c r="Q17" s="42"/>
      <c r="R17" s="42"/>
      <c r="S17" s="42"/>
      <c r="T17" s="42"/>
      <c r="U17" s="42"/>
      <c r="V17" s="42"/>
      <c r="W17" s="42"/>
      <c r="X17" s="42"/>
      <c r="Y17" s="42"/>
      <c r="Z17" s="42"/>
    </row>
    <row r="18" spans="1:26" s="3" customFormat="1" ht="18" customHeight="1">
      <c r="A18" s="171">
        <v>5</v>
      </c>
      <c r="B18" s="79"/>
      <c r="C18" s="79"/>
      <c r="D18" s="79"/>
      <c r="E18" s="74">
        <f t="shared" si="0"/>
        <v>0</v>
      </c>
      <c r="F18" s="238"/>
      <c r="G18" s="238"/>
      <c r="H18" s="238"/>
      <c r="I18" s="238"/>
      <c r="J18" s="241"/>
      <c r="K18" s="100"/>
      <c r="L18" s="516"/>
      <c r="M18" s="517"/>
      <c r="N18" s="518"/>
      <c r="O18" s="193"/>
      <c r="P18" s="42"/>
      <c r="Q18" s="42"/>
      <c r="R18" s="42"/>
      <c r="S18" s="42"/>
      <c r="T18" s="42"/>
      <c r="U18" s="42"/>
      <c r="V18" s="42"/>
      <c r="W18" s="42"/>
      <c r="X18" s="42"/>
      <c r="Y18" s="42"/>
      <c r="Z18" s="42"/>
    </row>
    <row r="19" spans="1:26" s="3" customFormat="1" ht="18" customHeight="1" thickBot="1">
      <c r="A19" s="228">
        <v>6</v>
      </c>
      <c r="B19" s="229"/>
      <c r="C19" s="230"/>
      <c r="D19" s="229"/>
      <c r="E19" s="231">
        <f t="shared" si="0"/>
        <v>0</v>
      </c>
      <c r="F19" s="229"/>
      <c r="G19" s="229"/>
      <c r="H19" s="229"/>
      <c r="I19" s="229"/>
      <c r="J19" s="232"/>
      <c r="K19" s="234">
        <f>IF(SUM(SEP!L72+OCT!L68)&gt;40, SUM(SEP!L72+OCT!L68)-40, 0)</f>
        <v>0</v>
      </c>
      <c r="L19" s="513"/>
      <c r="M19" s="514"/>
      <c r="N19" s="515"/>
      <c r="O19" s="193"/>
      <c r="P19" s="42"/>
      <c r="Q19" s="42"/>
      <c r="R19" s="42"/>
      <c r="S19" s="42"/>
      <c r="T19" s="42"/>
      <c r="U19" s="42"/>
      <c r="V19" s="42"/>
      <c r="W19" s="42"/>
      <c r="X19" s="42"/>
      <c r="Y19" s="42"/>
      <c r="Z19" s="42"/>
    </row>
    <row r="20" spans="1:26" s="3" customFormat="1" ht="18" customHeight="1">
      <c r="A20" s="478">
        <v>7</v>
      </c>
      <c r="B20" s="475"/>
      <c r="C20" s="476"/>
      <c r="D20" s="475"/>
      <c r="E20" s="299">
        <f t="shared" si="0"/>
        <v>0</v>
      </c>
      <c r="F20" s="475"/>
      <c r="G20" s="475"/>
      <c r="H20" s="475"/>
      <c r="I20" s="475"/>
      <c r="J20" s="477"/>
      <c r="K20" s="477"/>
      <c r="L20" s="501"/>
      <c r="M20" s="502"/>
      <c r="N20" s="503"/>
      <c r="O20" s="193"/>
      <c r="P20" s="42"/>
      <c r="Q20" s="42"/>
      <c r="R20" s="42"/>
      <c r="S20" s="42"/>
      <c r="T20" s="42"/>
      <c r="U20" s="42"/>
      <c r="V20" s="42"/>
      <c r="W20" s="42"/>
      <c r="X20" s="42"/>
      <c r="Y20" s="42"/>
      <c r="Z20" s="42"/>
    </row>
    <row r="21" spans="1:26" s="3" customFormat="1" ht="18" customHeight="1">
      <c r="A21" s="171">
        <v>8</v>
      </c>
      <c r="B21" s="238"/>
      <c r="C21" s="239"/>
      <c r="D21" s="238"/>
      <c r="E21" s="240">
        <f t="shared" si="0"/>
        <v>0</v>
      </c>
      <c r="F21" s="238"/>
      <c r="G21" s="238"/>
      <c r="H21" s="238"/>
      <c r="I21" s="238"/>
      <c r="J21" s="241"/>
      <c r="K21" s="271"/>
      <c r="L21" s="498"/>
      <c r="M21" s="499"/>
      <c r="N21" s="500"/>
      <c r="O21" s="193"/>
      <c r="P21" s="42"/>
      <c r="Q21" s="42"/>
      <c r="R21" s="42"/>
      <c r="S21" s="42"/>
      <c r="T21" s="42"/>
      <c r="U21" s="42"/>
      <c r="V21" s="42"/>
      <c r="W21" s="42"/>
      <c r="X21" s="42"/>
      <c r="Y21" s="42"/>
      <c r="Z21" s="42"/>
    </row>
    <row r="22" spans="1:26" s="3" customFormat="1" ht="18" customHeight="1">
      <c r="A22" s="173">
        <v>9</v>
      </c>
      <c r="B22" s="75"/>
      <c r="C22" s="93"/>
      <c r="D22" s="75"/>
      <c r="E22" s="74">
        <f t="shared" si="0"/>
        <v>0</v>
      </c>
      <c r="F22" s="75"/>
      <c r="G22" s="75"/>
      <c r="H22" s="75"/>
      <c r="I22" s="75"/>
      <c r="J22" s="99"/>
      <c r="K22" s="99"/>
      <c r="L22" s="516"/>
      <c r="M22" s="517"/>
      <c r="N22" s="518"/>
      <c r="O22" s="193"/>
      <c r="P22" s="42"/>
      <c r="Q22" s="42"/>
      <c r="R22" s="42"/>
      <c r="S22" s="42"/>
      <c r="T22" s="42"/>
      <c r="U22" s="42"/>
      <c r="V22" s="42"/>
      <c r="W22" s="42"/>
      <c r="X22" s="42"/>
      <c r="Y22" s="42"/>
      <c r="Z22" s="42"/>
    </row>
    <row r="23" spans="1:26" s="3" customFormat="1" ht="18" customHeight="1">
      <c r="A23" s="171">
        <v>10</v>
      </c>
      <c r="B23" s="79"/>
      <c r="C23" s="92"/>
      <c r="D23" s="79"/>
      <c r="E23" s="74">
        <f t="shared" si="0"/>
        <v>0</v>
      </c>
      <c r="F23" s="238"/>
      <c r="G23" s="238"/>
      <c r="H23" s="238"/>
      <c r="I23" s="238"/>
      <c r="J23" s="241"/>
      <c r="K23" s="241"/>
      <c r="L23" s="582"/>
      <c r="M23" s="583"/>
      <c r="N23" s="584"/>
      <c r="O23" s="193"/>
      <c r="P23" s="42"/>
      <c r="Q23" s="42"/>
      <c r="R23" s="42"/>
      <c r="S23" s="42"/>
      <c r="T23" s="42"/>
      <c r="U23" s="42"/>
      <c r="V23" s="42"/>
      <c r="W23" s="42"/>
      <c r="X23" s="42"/>
      <c r="Y23" s="42"/>
      <c r="Z23" s="42"/>
    </row>
    <row r="24" spans="1:26" s="3" customFormat="1" ht="18" customHeight="1">
      <c r="A24" s="171">
        <v>11</v>
      </c>
      <c r="B24" s="79"/>
      <c r="C24" s="92"/>
      <c r="D24" s="79"/>
      <c r="E24" s="74">
        <f t="shared" si="0"/>
        <v>0</v>
      </c>
      <c r="F24" s="238"/>
      <c r="G24" s="238"/>
      <c r="H24" s="238"/>
      <c r="I24" s="238"/>
      <c r="J24" s="241"/>
      <c r="K24" s="241"/>
      <c r="L24" s="516"/>
      <c r="M24" s="517"/>
      <c r="N24" s="518"/>
      <c r="O24" s="193"/>
      <c r="P24" s="42"/>
      <c r="Q24" s="42"/>
      <c r="R24" s="42"/>
      <c r="S24" s="42"/>
      <c r="T24" s="42"/>
      <c r="U24" s="42"/>
      <c r="V24" s="42"/>
      <c r="W24" s="42"/>
      <c r="X24" s="42"/>
      <c r="Y24" s="42"/>
      <c r="Z24" s="42"/>
    </row>
    <row r="25" spans="1:26" s="3" customFormat="1" ht="18" customHeight="1">
      <c r="A25" s="171">
        <v>12</v>
      </c>
      <c r="B25" s="79"/>
      <c r="C25" s="79"/>
      <c r="D25" s="79"/>
      <c r="E25" s="74">
        <f t="shared" si="0"/>
        <v>0</v>
      </c>
      <c r="F25" s="238"/>
      <c r="G25" s="238"/>
      <c r="H25" s="238"/>
      <c r="I25" s="238"/>
      <c r="J25" s="241"/>
      <c r="K25" s="100"/>
      <c r="L25" s="516"/>
      <c r="M25" s="517"/>
      <c r="N25" s="518"/>
      <c r="O25" s="193"/>
      <c r="P25" s="42"/>
      <c r="Q25" s="42"/>
      <c r="R25" s="42"/>
      <c r="S25" s="42"/>
      <c r="T25" s="42"/>
      <c r="U25" s="42"/>
      <c r="V25" s="42"/>
      <c r="W25" s="42"/>
      <c r="X25" s="42"/>
      <c r="Y25" s="42"/>
      <c r="Z25" s="42"/>
    </row>
    <row r="26" spans="1:26" s="3" customFormat="1" ht="18" customHeight="1" thickBot="1">
      <c r="A26" s="228">
        <v>13</v>
      </c>
      <c r="B26" s="229"/>
      <c r="C26" s="230"/>
      <c r="D26" s="229"/>
      <c r="E26" s="231">
        <f t="shared" si="0"/>
        <v>0</v>
      </c>
      <c r="F26" s="229"/>
      <c r="G26" s="229"/>
      <c r="H26" s="229"/>
      <c r="I26" s="229"/>
      <c r="J26" s="232"/>
      <c r="K26" s="234">
        <f>IF(SUM(E20:E26)&gt;40, SUM(E20:E26)-40, 0)</f>
        <v>0</v>
      </c>
      <c r="L26" s="513"/>
      <c r="M26" s="514"/>
      <c r="N26" s="515"/>
      <c r="O26" s="193"/>
      <c r="P26" s="42"/>
      <c r="Q26" s="42"/>
      <c r="R26" s="42"/>
      <c r="S26" s="42"/>
      <c r="T26" s="42"/>
      <c r="U26" s="42"/>
      <c r="V26" s="42"/>
      <c r="W26" s="42"/>
      <c r="X26" s="42"/>
      <c r="Y26" s="42"/>
      <c r="Z26" s="42"/>
    </row>
    <row r="27" spans="1:26" s="3" customFormat="1" ht="18" customHeight="1">
      <c r="A27" s="478">
        <v>14</v>
      </c>
      <c r="B27" s="475"/>
      <c r="C27" s="476"/>
      <c r="D27" s="475"/>
      <c r="E27" s="299">
        <f t="shared" si="0"/>
        <v>0</v>
      </c>
      <c r="F27" s="475"/>
      <c r="G27" s="475"/>
      <c r="H27" s="475"/>
      <c r="I27" s="475"/>
      <c r="J27" s="477"/>
      <c r="K27" s="233"/>
      <c r="L27" s="501"/>
      <c r="M27" s="502"/>
      <c r="N27" s="503"/>
      <c r="O27" s="193"/>
      <c r="P27" s="42"/>
      <c r="Q27" s="42"/>
      <c r="R27" s="42"/>
      <c r="S27" s="42"/>
      <c r="T27" s="42"/>
      <c r="U27" s="42"/>
      <c r="V27" s="42"/>
      <c r="W27" s="42"/>
      <c r="X27" s="42"/>
      <c r="Y27" s="42"/>
      <c r="Z27" s="42"/>
    </row>
    <row r="28" spans="1:26" s="3" customFormat="1" ht="18" customHeight="1">
      <c r="A28" s="172">
        <v>15</v>
      </c>
      <c r="B28" s="238"/>
      <c r="C28" s="239"/>
      <c r="D28" s="238"/>
      <c r="E28" s="240">
        <f t="shared" si="0"/>
        <v>0</v>
      </c>
      <c r="F28" s="238"/>
      <c r="G28" s="238"/>
      <c r="H28" s="238"/>
      <c r="I28" s="238"/>
      <c r="J28" s="241"/>
      <c r="K28" s="271"/>
      <c r="L28" s="498"/>
      <c r="M28" s="499"/>
      <c r="N28" s="500"/>
      <c r="O28" s="193"/>
      <c r="P28" s="42"/>
      <c r="Q28" s="42"/>
      <c r="R28" s="42"/>
      <c r="S28" s="42"/>
      <c r="T28" s="42"/>
      <c r="U28" s="42"/>
      <c r="V28" s="42"/>
      <c r="W28" s="42"/>
      <c r="X28" s="42"/>
      <c r="Y28" s="42"/>
      <c r="Z28" s="42"/>
    </row>
    <row r="29" spans="1:26" s="3" customFormat="1" ht="18" customHeight="1">
      <c r="A29" s="173">
        <v>16</v>
      </c>
      <c r="B29" s="75"/>
      <c r="C29" s="75"/>
      <c r="D29" s="75"/>
      <c r="E29" s="74">
        <f t="shared" si="0"/>
        <v>0</v>
      </c>
      <c r="F29" s="74"/>
      <c r="G29" s="75"/>
      <c r="H29" s="75"/>
      <c r="I29" s="75"/>
      <c r="J29" s="99"/>
      <c r="K29" s="99"/>
      <c r="L29" s="576"/>
      <c r="M29" s="577"/>
      <c r="N29" s="578"/>
      <c r="O29" s="193"/>
      <c r="P29" s="42"/>
      <c r="Q29" s="42"/>
      <c r="R29" s="42"/>
      <c r="S29" s="42"/>
      <c r="T29" s="42"/>
      <c r="U29" s="42"/>
      <c r="V29" s="42"/>
      <c r="W29" s="42"/>
      <c r="X29" s="42"/>
      <c r="Y29" s="42"/>
      <c r="Z29" s="42"/>
    </row>
    <row r="30" spans="1:26" s="3" customFormat="1" ht="18" customHeight="1">
      <c r="A30" s="171">
        <v>17</v>
      </c>
      <c r="B30" s="79"/>
      <c r="C30" s="92"/>
      <c r="D30" s="79"/>
      <c r="E30" s="74">
        <f t="shared" si="0"/>
        <v>0</v>
      </c>
      <c r="F30" s="238"/>
      <c r="G30" s="238"/>
      <c r="H30" s="238"/>
      <c r="I30" s="238"/>
      <c r="J30" s="241"/>
      <c r="K30" s="241"/>
      <c r="L30" s="579"/>
      <c r="M30" s="580"/>
      <c r="N30" s="581"/>
      <c r="O30" s="193"/>
      <c r="P30" s="42"/>
      <c r="Q30" s="42"/>
      <c r="R30" s="42"/>
      <c r="S30" s="42"/>
      <c r="T30" s="42"/>
      <c r="U30" s="42"/>
      <c r="V30" s="42"/>
      <c r="W30" s="42"/>
      <c r="X30" s="42"/>
      <c r="Y30" s="42"/>
      <c r="Z30" s="42"/>
    </row>
    <row r="31" spans="1:26" s="3" customFormat="1" ht="18" customHeight="1">
      <c r="A31" s="172">
        <v>18</v>
      </c>
      <c r="B31" s="75"/>
      <c r="C31" s="75"/>
      <c r="D31" s="75"/>
      <c r="E31" s="74">
        <f t="shared" si="0"/>
        <v>0</v>
      </c>
      <c r="F31" s="240"/>
      <c r="G31" s="238"/>
      <c r="H31" s="238"/>
      <c r="I31" s="238"/>
      <c r="J31" s="241"/>
      <c r="K31" s="241"/>
      <c r="L31" s="576"/>
      <c r="M31" s="577"/>
      <c r="N31" s="578"/>
      <c r="O31" s="193"/>
      <c r="P31" s="42"/>
      <c r="Q31" s="42"/>
      <c r="R31" s="42"/>
      <c r="S31" s="42"/>
      <c r="T31" s="42"/>
      <c r="U31" s="42"/>
      <c r="V31" s="42"/>
      <c r="W31" s="42"/>
      <c r="X31" s="42"/>
      <c r="Y31" s="42"/>
      <c r="Z31" s="42"/>
    </row>
    <row r="32" spans="1:26" s="3" customFormat="1" ht="18" customHeight="1">
      <c r="A32" s="172">
        <v>19</v>
      </c>
      <c r="B32" s="75"/>
      <c r="C32" s="75"/>
      <c r="D32" s="75"/>
      <c r="E32" s="74">
        <f t="shared" si="0"/>
        <v>0</v>
      </c>
      <c r="F32" s="240"/>
      <c r="G32" s="238"/>
      <c r="H32" s="238"/>
      <c r="I32" s="238"/>
      <c r="J32" s="241"/>
      <c r="K32" s="100"/>
      <c r="L32" s="576"/>
      <c r="M32" s="577"/>
      <c r="N32" s="578"/>
      <c r="O32" s="193"/>
      <c r="P32" s="42"/>
      <c r="Q32" s="42"/>
      <c r="R32" s="42"/>
      <c r="S32" s="42"/>
      <c r="T32" s="42"/>
      <c r="U32" s="42"/>
      <c r="V32" s="42"/>
      <c r="W32" s="42"/>
      <c r="X32" s="42"/>
      <c r="Y32" s="42"/>
      <c r="Z32" s="42"/>
    </row>
    <row r="33" spans="1:26" s="3" customFormat="1" ht="18" customHeight="1" thickBot="1">
      <c r="A33" s="228">
        <v>20</v>
      </c>
      <c r="B33" s="229"/>
      <c r="C33" s="229"/>
      <c r="D33" s="229"/>
      <c r="E33" s="231">
        <f t="shared" si="0"/>
        <v>0</v>
      </c>
      <c r="F33" s="229"/>
      <c r="G33" s="229"/>
      <c r="H33" s="229"/>
      <c r="I33" s="229"/>
      <c r="J33" s="232"/>
      <c r="K33" s="234">
        <f>IF(SUM(E27:E33)&gt;40, SUM(E27:E33)-40, 0)</f>
        <v>0</v>
      </c>
      <c r="L33" s="513"/>
      <c r="M33" s="514"/>
      <c r="N33" s="515"/>
      <c r="O33" s="193"/>
      <c r="P33" s="42"/>
      <c r="Q33" s="42"/>
      <c r="R33" s="42"/>
      <c r="S33" s="42"/>
      <c r="T33" s="42"/>
      <c r="U33" s="42"/>
      <c r="V33" s="42"/>
      <c r="W33" s="42"/>
      <c r="X33" s="42"/>
      <c r="Y33" s="42"/>
      <c r="Z33" s="42"/>
    </row>
    <row r="34" spans="1:26" s="3" customFormat="1" ht="18" customHeight="1">
      <c r="A34" s="479">
        <v>21</v>
      </c>
      <c r="B34" s="475"/>
      <c r="C34" s="475"/>
      <c r="D34" s="475"/>
      <c r="E34" s="299">
        <f t="shared" si="0"/>
        <v>0</v>
      </c>
      <c r="F34" s="475"/>
      <c r="G34" s="475"/>
      <c r="H34" s="475"/>
      <c r="I34" s="475"/>
      <c r="J34" s="477"/>
      <c r="K34" s="477"/>
      <c r="L34" s="573"/>
      <c r="M34" s="574"/>
      <c r="N34" s="575"/>
      <c r="O34" s="193"/>
      <c r="P34" s="42"/>
      <c r="Q34" s="42"/>
      <c r="R34" s="42"/>
      <c r="S34" s="42"/>
      <c r="T34" s="42"/>
      <c r="U34" s="42"/>
      <c r="V34" s="42"/>
      <c r="W34" s="42"/>
      <c r="X34" s="42"/>
      <c r="Y34" s="42"/>
      <c r="Z34" s="42"/>
    </row>
    <row r="35" spans="1:26" s="3" customFormat="1" ht="18" customHeight="1">
      <c r="A35" s="172">
        <v>22</v>
      </c>
      <c r="B35" s="238"/>
      <c r="C35" s="239"/>
      <c r="D35" s="238"/>
      <c r="E35" s="240">
        <f t="shared" si="0"/>
        <v>0</v>
      </c>
      <c r="F35" s="238"/>
      <c r="G35" s="238"/>
      <c r="H35" s="238"/>
      <c r="I35" s="238"/>
      <c r="J35" s="241"/>
      <c r="K35" s="271"/>
      <c r="L35" s="498"/>
      <c r="M35" s="499"/>
      <c r="N35" s="500"/>
      <c r="O35" s="193"/>
      <c r="P35" s="42"/>
      <c r="Q35" s="42"/>
      <c r="R35" s="42"/>
      <c r="S35" s="42"/>
      <c r="T35" s="42"/>
      <c r="U35" s="42"/>
      <c r="V35" s="42"/>
      <c r="W35" s="42"/>
      <c r="X35" s="42"/>
      <c r="Y35" s="42"/>
      <c r="Z35" s="42"/>
    </row>
    <row r="36" spans="1:26" s="3" customFormat="1" ht="18" customHeight="1">
      <c r="A36" s="173">
        <v>23</v>
      </c>
      <c r="B36" s="75"/>
      <c r="C36" s="93"/>
      <c r="D36" s="75"/>
      <c r="E36" s="74">
        <f t="shared" si="0"/>
        <v>0</v>
      </c>
      <c r="F36" s="75"/>
      <c r="G36" s="75"/>
      <c r="H36" s="75"/>
      <c r="I36" s="75"/>
      <c r="J36" s="99"/>
      <c r="K36" s="99"/>
      <c r="L36" s="516"/>
      <c r="M36" s="517"/>
      <c r="N36" s="518"/>
      <c r="O36" s="193"/>
      <c r="P36" s="42"/>
      <c r="Q36" s="42"/>
      <c r="R36" s="42"/>
      <c r="S36" s="42"/>
      <c r="T36" s="42"/>
      <c r="U36" s="42"/>
      <c r="V36" s="42"/>
      <c r="W36" s="42"/>
      <c r="X36" s="42"/>
      <c r="Y36" s="42"/>
      <c r="Z36" s="42"/>
    </row>
    <row r="37" spans="1:26" s="3" customFormat="1" ht="18" customHeight="1">
      <c r="A37" s="171">
        <v>24</v>
      </c>
      <c r="B37" s="79"/>
      <c r="C37" s="92"/>
      <c r="D37" s="79"/>
      <c r="E37" s="74">
        <f t="shared" si="0"/>
        <v>0</v>
      </c>
      <c r="F37" s="238"/>
      <c r="G37" s="238"/>
      <c r="H37" s="238"/>
      <c r="I37" s="238"/>
      <c r="J37" s="241"/>
      <c r="K37" s="241"/>
      <c r="L37" s="582"/>
      <c r="M37" s="583"/>
      <c r="N37" s="584"/>
      <c r="O37" s="193"/>
      <c r="P37" s="42"/>
      <c r="Q37" s="42"/>
      <c r="R37" s="42"/>
      <c r="S37" s="42"/>
      <c r="T37" s="42"/>
      <c r="U37" s="42"/>
      <c r="V37" s="42"/>
      <c r="W37" s="42"/>
      <c r="X37" s="42"/>
      <c r="Y37" s="42"/>
      <c r="Z37" s="42"/>
    </row>
    <row r="38" spans="1:26" s="3" customFormat="1" ht="18" customHeight="1">
      <c r="A38" s="172">
        <v>25</v>
      </c>
      <c r="B38" s="79"/>
      <c r="C38" s="79"/>
      <c r="D38" s="79"/>
      <c r="E38" s="74">
        <f t="shared" si="0"/>
        <v>0</v>
      </c>
      <c r="F38" s="238"/>
      <c r="G38" s="238"/>
      <c r="H38" s="238"/>
      <c r="I38" s="238"/>
      <c r="J38" s="241"/>
      <c r="K38" s="241"/>
      <c r="L38" s="582"/>
      <c r="M38" s="583"/>
      <c r="N38" s="584"/>
      <c r="O38" s="193"/>
      <c r="P38" s="42"/>
      <c r="Q38" s="42"/>
      <c r="R38" s="42"/>
      <c r="S38" s="42"/>
      <c r="T38" s="42"/>
      <c r="U38" s="42"/>
      <c r="V38" s="42"/>
      <c r="W38" s="42"/>
      <c r="X38" s="42"/>
      <c r="Y38" s="42"/>
      <c r="Z38" s="42"/>
    </row>
    <row r="39" spans="1:26" s="3" customFormat="1" ht="18" customHeight="1">
      <c r="A39" s="172">
        <v>26</v>
      </c>
      <c r="B39" s="79"/>
      <c r="C39" s="79"/>
      <c r="D39" s="79"/>
      <c r="E39" s="74">
        <f t="shared" si="0"/>
        <v>0</v>
      </c>
      <c r="F39" s="238"/>
      <c r="G39" s="238"/>
      <c r="H39" s="238"/>
      <c r="I39" s="238"/>
      <c r="J39" s="241"/>
      <c r="K39" s="201"/>
      <c r="L39" s="582"/>
      <c r="M39" s="583"/>
      <c r="N39" s="584"/>
      <c r="O39" s="193"/>
      <c r="P39" s="42"/>
      <c r="Q39" s="42"/>
      <c r="R39" s="42"/>
      <c r="S39" s="42"/>
      <c r="T39" s="42"/>
      <c r="U39" s="42"/>
      <c r="V39" s="42"/>
      <c r="W39" s="42"/>
      <c r="X39" s="42"/>
      <c r="Y39" s="42"/>
      <c r="Z39" s="42"/>
    </row>
    <row r="40" spans="1:26" s="3" customFormat="1" ht="18" customHeight="1" thickBot="1">
      <c r="A40" s="228">
        <v>27</v>
      </c>
      <c r="B40" s="229"/>
      <c r="C40" s="230"/>
      <c r="D40" s="229"/>
      <c r="E40" s="231">
        <f t="shared" si="0"/>
        <v>0</v>
      </c>
      <c r="F40" s="229"/>
      <c r="G40" s="229"/>
      <c r="H40" s="229"/>
      <c r="I40" s="229"/>
      <c r="J40" s="232"/>
      <c r="K40" s="271">
        <f>IF(SUM(E34:E40)&gt;40, SUM(E34:E40)-40, 0)</f>
        <v>0</v>
      </c>
      <c r="L40" s="513"/>
      <c r="M40" s="514"/>
      <c r="N40" s="515"/>
      <c r="O40" s="193"/>
      <c r="P40" s="42"/>
      <c r="Q40" s="42"/>
      <c r="R40" s="42"/>
      <c r="S40" s="42"/>
      <c r="T40" s="42"/>
      <c r="U40" s="42"/>
      <c r="V40" s="42"/>
      <c r="W40" s="42"/>
      <c r="X40" s="42"/>
      <c r="Y40" s="42"/>
      <c r="Z40" s="42"/>
    </row>
    <row r="41" spans="1:26" s="3" customFormat="1" ht="18" customHeight="1">
      <c r="A41" s="479">
        <v>28</v>
      </c>
      <c r="B41" s="475"/>
      <c r="C41" s="476"/>
      <c r="D41" s="475"/>
      <c r="E41" s="299">
        <f t="shared" si="0"/>
        <v>0</v>
      </c>
      <c r="F41" s="475"/>
      <c r="G41" s="475"/>
      <c r="H41" s="475"/>
      <c r="I41" s="475"/>
      <c r="J41" s="477"/>
      <c r="K41" s="233"/>
      <c r="L41" s="501"/>
      <c r="M41" s="502"/>
      <c r="N41" s="503"/>
      <c r="O41" s="193"/>
      <c r="P41" s="42"/>
      <c r="Q41" s="42"/>
      <c r="R41" s="42"/>
      <c r="S41" s="42"/>
      <c r="T41" s="42"/>
      <c r="U41" s="42"/>
      <c r="V41" s="42"/>
      <c r="W41" s="42"/>
      <c r="X41" s="42"/>
      <c r="Y41" s="42"/>
      <c r="Z41" s="42"/>
    </row>
    <row r="42" spans="1:26" s="3" customFormat="1" ht="18" customHeight="1">
      <c r="A42" s="172">
        <v>29</v>
      </c>
      <c r="B42" s="238"/>
      <c r="C42" s="239"/>
      <c r="D42" s="238"/>
      <c r="E42" s="240">
        <f t="shared" si="0"/>
        <v>0</v>
      </c>
      <c r="F42" s="238"/>
      <c r="G42" s="238"/>
      <c r="H42" s="238"/>
      <c r="I42" s="238"/>
      <c r="J42" s="241"/>
      <c r="K42" s="271"/>
      <c r="L42" s="498"/>
      <c r="M42" s="499"/>
      <c r="N42" s="500"/>
      <c r="O42" s="193"/>
      <c r="P42" s="42"/>
      <c r="Q42" s="42"/>
      <c r="R42" s="42"/>
      <c r="S42" s="42"/>
      <c r="T42" s="42"/>
      <c r="U42" s="42"/>
      <c r="V42" s="42"/>
      <c r="W42" s="42"/>
      <c r="X42" s="42"/>
      <c r="Y42" s="42"/>
      <c r="Z42" s="42"/>
    </row>
    <row r="43" spans="1:26" s="3" customFormat="1" ht="18" customHeight="1">
      <c r="A43" s="173">
        <v>30</v>
      </c>
      <c r="B43" s="75"/>
      <c r="C43" s="93"/>
      <c r="D43" s="75"/>
      <c r="E43" s="74">
        <f t="shared" si="0"/>
        <v>0</v>
      </c>
      <c r="F43" s="75"/>
      <c r="G43" s="75"/>
      <c r="H43" s="75"/>
      <c r="I43" s="75"/>
      <c r="J43" s="99"/>
      <c r="K43" s="99"/>
      <c r="L43" s="516"/>
      <c r="M43" s="517"/>
      <c r="N43" s="518"/>
      <c r="O43" s="193"/>
      <c r="P43" s="42"/>
      <c r="Q43" s="42"/>
      <c r="R43" s="42"/>
      <c r="S43" s="42"/>
      <c r="T43" s="42"/>
      <c r="U43" s="42"/>
      <c r="V43" s="42"/>
      <c r="W43" s="42"/>
      <c r="X43" s="42"/>
      <c r="Y43" s="42"/>
      <c r="Z43" s="42"/>
    </row>
    <row r="44" spans="1:26" s="3" customFormat="1" ht="18" customHeight="1">
      <c r="A44" s="171">
        <v>31</v>
      </c>
      <c r="B44" s="79"/>
      <c r="C44" s="92"/>
      <c r="D44" s="79"/>
      <c r="E44" s="74">
        <f t="shared" si="0"/>
        <v>0</v>
      </c>
      <c r="F44" s="238"/>
      <c r="G44" s="238"/>
      <c r="H44" s="238"/>
      <c r="I44" s="238"/>
      <c r="J44" s="241"/>
      <c r="K44" s="99"/>
      <c r="L44" s="539"/>
      <c r="M44" s="540"/>
      <c r="N44" s="541"/>
      <c r="O44" s="193"/>
      <c r="P44" s="42"/>
      <c r="Q44" s="42"/>
      <c r="R44" s="42"/>
      <c r="S44" s="42"/>
      <c r="T44" s="42"/>
      <c r="U44" s="42"/>
      <c r="V44" s="42"/>
      <c r="W44" s="42"/>
      <c r="X44" s="42"/>
      <c r="Y44" s="42"/>
      <c r="Z44" s="42"/>
    </row>
    <row r="45" spans="1:26" s="3" customFormat="1" ht="18" customHeight="1" thickBot="1">
      <c r="A45" s="76"/>
      <c r="B45" s="84"/>
      <c r="C45" s="186"/>
      <c r="D45" s="187"/>
      <c r="E45" s="80"/>
      <c r="F45" s="78"/>
      <c r="G45" s="77"/>
      <c r="H45" s="78"/>
      <c r="I45" s="77"/>
      <c r="J45" s="101"/>
      <c r="K45" s="182"/>
      <c r="L45" s="536"/>
      <c r="M45" s="537"/>
      <c r="N45" s="538"/>
      <c r="O45" s="193"/>
      <c r="P45" s="42"/>
      <c r="Q45" s="42"/>
      <c r="R45" s="42"/>
      <c r="S45" s="42"/>
      <c r="T45" s="42"/>
      <c r="U45" s="42"/>
      <c r="V45" s="42"/>
      <c r="W45" s="42"/>
      <c r="X45" s="42"/>
      <c r="Y45" s="42"/>
      <c r="Z45" s="42"/>
    </row>
    <row r="46" spans="1:26" ht="18" customHeight="1" thickTop="1" thickBot="1">
      <c r="A46" s="97" t="s">
        <v>12</v>
      </c>
      <c r="B46" s="86">
        <f>SUM(B14:B44)</f>
        <v>0</v>
      </c>
      <c r="C46" s="85">
        <f>SUM(C14:C44)</f>
        <v>0</v>
      </c>
      <c r="D46" s="85">
        <f>SUM(D14:D44)</f>
        <v>0</v>
      </c>
      <c r="E46" s="83">
        <f t="shared" ref="E46:K46" si="1">SUM(E14:E44)</f>
        <v>0</v>
      </c>
      <c r="F46" s="72">
        <f t="shared" si="1"/>
        <v>0</v>
      </c>
      <c r="G46" s="73">
        <f t="shared" si="1"/>
        <v>0</v>
      </c>
      <c r="H46" s="176">
        <f t="shared" si="1"/>
        <v>0</v>
      </c>
      <c r="I46" s="177">
        <f t="shared" si="1"/>
        <v>0</v>
      </c>
      <c r="J46" s="184">
        <f>SUM(J14:J44)</f>
        <v>0</v>
      </c>
      <c r="K46" s="176">
        <f t="shared" si="1"/>
        <v>0</v>
      </c>
      <c r="L46" s="585"/>
      <c r="M46" s="586"/>
      <c r="N46" s="259"/>
    </row>
    <row r="47" spans="1:26" ht="16.5" thickTop="1">
      <c r="A47" s="39" t="s">
        <v>13</v>
      </c>
      <c r="B47" s="40"/>
      <c r="C47" s="81"/>
      <c r="D47" s="108"/>
      <c r="E47" s="108"/>
      <c r="F47" s="109"/>
      <c r="G47" s="108"/>
      <c r="H47" s="108"/>
      <c r="I47" s="108"/>
      <c r="J47" s="109"/>
      <c r="K47" s="108"/>
      <c r="L47" s="197"/>
      <c r="M47" s="250"/>
      <c r="N47" s="259"/>
    </row>
    <row r="48" spans="1:26" ht="18">
      <c r="A48" s="113"/>
      <c r="B48" s="110"/>
      <c r="C48" s="110"/>
      <c r="D48" s="110"/>
      <c r="E48" s="110"/>
      <c r="F48" s="545"/>
      <c r="G48" s="545"/>
      <c r="H48" s="545"/>
      <c r="I48" s="545"/>
      <c r="J48" s="198"/>
      <c r="K48" s="198"/>
      <c r="L48" s="198"/>
      <c r="M48" s="251"/>
      <c r="N48" s="259"/>
    </row>
    <row r="49" spans="1:14" s="131" customFormat="1">
      <c r="A49" s="41" t="s">
        <v>14</v>
      </c>
      <c r="B49" s="2"/>
      <c r="C49" s="111"/>
      <c r="D49" s="543" t="s">
        <v>10</v>
      </c>
      <c r="E49" s="543"/>
      <c r="F49" s="545"/>
      <c r="G49" s="545"/>
      <c r="H49" s="545"/>
      <c r="I49" s="545"/>
      <c r="J49" s="246"/>
      <c r="K49" s="198"/>
      <c r="L49" s="198"/>
      <c r="M49" s="251"/>
      <c r="N49" s="265"/>
    </row>
    <row r="50" spans="1:14" s="131" customFormat="1">
      <c r="A50" s="180"/>
      <c r="B50" s="193"/>
      <c r="C50" s="193"/>
      <c r="D50" s="193"/>
      <c r="E50" s="193"/>
      <c r="F50" s="545"/>
      <c r="G50" s="545"/>
      <c r="H50" s="545"/>
      <c r="I50" s="545"/>
      <c r="J50" s="542"/>
      <c r="K50" s="198"/>
      <c r="L50" s="198"/>
      <c r="M50" s="251"/>
      <c r="N50" s="266"/>
    </row>
    <row r="51" spans="1:14" s="131" customFormat="1" ht="15.95" customHeight="1">
      <c r="A51" s="112"/>
      <c r="B51" s="105"/>
      <c r="C51" s="105"/>
      <c r="D51" s="105"/>
      <c r="E51" s="105"/>
      <c r="F51" s="544"/>
      <c r="G51" s="544"/>
      <c r="H51" s="544"/>
      <c r="I51" s="544"/>
      <c r="J51" s="542"/>
      <c r="K51" s="199"/>
      <c r="L51" s="199"/>
      <c r="M51" s="252"/>
      <c r="N51" s="260"/>
    </row>
    <row r="52" spans="1:14" s="131" customFormat="1" ht="15.95" customHeight="1">
      <c r="A52" s="41" t="s">
        <v>16</v>
      </c>
      <c r="B52" s="111"/>
      <c r="C52" s="111"/>
      <c r="D52" s="543" t="s">
        <v>10</v>
      </c>
      <c r="E52" s="543"/>
      <c r="F52" s="544"/>
      <c r="G52" s="544"/>
      <c r="H52" s="544"/>
      <c r="I52" s="544"/>
      <c r="J52" s="542"/>
      <c r="K52" s="199"/>
      <c r="L52" s="199"/>
      <c r="M52" s="253"/>
      <c r="N52" s="267"/>
    </row>
    <row r="53" spans="1:14" s="131" customFormat="1" ht="15.95" customHeight="1">
      <c r="A53" s="180"/>
      <c r="B53" s="193"/>
      <c r="C53" s="193"/>
      <c r="D53" s="193"/>
      <c r="E53" s="193"/>
      <c r="F53" s="544"/>
      <c r="G53" s="544"/>
      <c r="H53" s="544"/>
      <c r="I53" s="544"/>
      <c r="J53" s="170"/>
      <c r="K53" s="199"/>
      <c r="L53" s="199"/>
      <c r="M53" s="252"/>
      <c r="N53" s="267"/>
    </row>
    <row r="54" spans="1:14" s="131" customFormat="1" ht="15.95" customHeight="1">
      <c r="A54" s="112"/>
      <c r="B54" s="105"/>
      <c r="C54" s="105"/>
      <c r="D54" s="105"/>
      <c r="E54" s="105"/>
      <c r="F54" s="544"/>
      <c r="G54" s="544"/>
      <c r="H54" s="544"/>
      <c r="I54" s="544"/>
      <c r="J54" s="199"/>
      <c r="K54" s="199"/>
      <c r="L54" s="199"/>
      <c r="M54" s="253"/>
      <c r="N54" s="267"/>
    </row>
    <row r="55" spans="1:14" s="131" customFormat="1" ht="15.95" customHeight="1">
      <c r="A55" s="41" t="s">
        <v>16</v>
      </c>
      <c r="B55" s="111"/>
      <c r="C55" s="111"/>
      <c r="D55" s="543" t="s">
        <v>10</v>
      </c>
      <c r="E55" s="543"/>
      <c r="F55" s="544"/>
      <c r="G55" s="544"/>
      <c r="H55" s="544"/>
      <c r="I55" s="544"/>
      <c r="J55" s="199"/>
      <c r="K55" s="199"/>
      <c r="L55" s="199"/>
      <c r="M55" s="252"/>
      <c r="N55" s="267"/>
    </row>
    <row r="56" spans="1:14" s="131" customFormat="1" ht="13.5" customHeight="1">
      <c r="A56" s="194"/>
      <c r="B56" s="106"/>
      <c r="C56" s="106"/>
      <c r="D56" s="106"/>
      <c r="E56" s="106"/>
      <c r="F56" s="106"/>
      <c r="G56" s="106"/>
      <c r="H56" s="106"/>
      <c r="I56" s="106"/>
      <c r="J56" s="106"/>
      <c r="K56" s="106"/>
      <c r="L56" s="119"/>
      <c r="M56" s="254"/>
      <c r="N56" s="267"/>
    </row>
    <row r="57" spans="1:14" s="131" customFormat="1" ht="13.5" customHeight="1">
      <c r="A57" s="195" t="s">
        <v>109</v>
      </c>
      <c r="B57" s="38">
        <f>+E46</f>
        <v>0</v>
      </c>
      <c r="C57" s="106"/>
      <c r="D57" s="106"/>
      <c r="E57" s="43"/>
      <c r="F57" s="44"/>
      <c r="G57" s="45"/>
      <c r="H57" s="45"/>
      <c r="I57" s="46"/>
      <c r="J57" s="46"/>
      <c r="K57" s="46"/>
      <c r="L57" s="534"/>
      <c r="M57" s="535"/>
      <c r="N57" s="267"/>
    </row>
    <row r="58" spans="1:14" s="131" customFormat="1" ht="13.5" customHeight="1">
      <c r="A58" s="196" t="s">
        <v>15</v>
      </c>
      <c r="B58" s="38">
        <f>G46</f>
        <v>0</v>
      </c>
      <c r="C58" s="106"/>
      <c r="D58" s="106"/>
      <c r="E58" s="43"/>
      <c r="F58" s="44"/>
      <c r="G58" s="45"/>
      <c r="H58" s="45"/>
      <c r="I58" s="46"/>
      <c r="J58" s="46"/>
      <c r="K58" s="46"/>
      <c r="L58" s="534"/>
      <c r="M58" s="535"/>
      <c r="N58" s="266"/>
    </row>
    <row r="59" spans="1:14" s="131" customFormat="1" ht="13.5" customHeight="1">
      <c r="A59" s="196" t="s">
        <v>21</v>
      </c>
      <c r="B59" s="38">
        <f>H46</f>
        <v>0</v>
      </c>
      <c r="C59" s="106"/>
      <c r="D59" s="106"/>
      <c r="E59" s="43"/>
      <c r="F59" s="44"/>
      <c r="G59" s="47"/>
      <c r="H59" s="47"/>
      <c r="I59" s="47"/>
      <c r="J59" s="47"/>
      <c r="K59" s="47"/>
      <c r="L59" s="534"/>
      <c r="M59" s="535"/>
      <c r="N59" s="260"/>
    </row>
    <row r="60" spans="1:14" s="131" customFormat="1" ht="13.5" customHeight="1" thickBot="1">
      <c r="A60" s="196" t="s">
        <v>22</v>
      </c>
      <c r="B60" s="38">
        <f>I46</f>
        <v>0</v>
      </c>
      <c r="C60" s="472"/>
      <c r="D60" s="532" t="s">
        <v>17</v>
      </c>
      <c r="E60" s="532"/>
      <c r="F60" s="532"/>
      <c r="G60" s="532"/>
      <c r="H60" s="532"/>
      <c r="I60" s="532"/>
      <c r="J60" s="532"/>
      <c r="K60" s="532"/>
      <c r="L60" s="532"/>
      <c r="M60" s="533"/>
      <c r="N60" s="268"/>
    </row>
    <row r="61" spans="1:14" s="131" customFormat="1" ht="27.75" customHeight="1" thickTop="1" thickBot="1">
      <c r="A61" s="196" t="s">
        <v>112</v>
      </c>
      <c r="B61" s="38">
        <f>J46</f>
        <v>0</v>
      </c>
      <c r="C61" s="50"/>
      <c r="D61" s="51"/>
      <c r="E61" s="160" t="s">
        <v>4</v>
      </c>
      <c r="F61" s="161" t="s">
        <v>109</v>
      </c>
      <c r="G61" s="162" t="s">
        <v>200</v>
      </c>
      <c r="H61" s="245" t="s">
        <v>199</v>
      </c>
      <c r="I61" s="163" t="s">
        <v>124</v>
      </c>
      <c r="J61" s="164" t="s">
        <v>121</v>
      </c>
      <c r="K61" s="164" t="s">
        <v>122</v>
      </c>
      <c r="L61" s="164" t="s">
        <v>168</v>
      </c>
      <c r="M61" s="248" t="s">
        <v>109</v>
      </c>
      <c r="N61" s="270" t="s">
        <v>170</v>
      </c>
    </row>
    <row r="62" spans="1:14" s="131" customFormat="1" ht="18.75" customHeight="1" thickTop="1">
      <c r="A62" s="196" t="s">
        <v>169</v>
      </c>
      <c r="B62" s="227">
        <f>K46</f>
        <v>0</v>
      </c>
      <c r="C62" s="159" t="str">
        <f>B11</f>
        <v xml:space="preserve">d. </v>
      </c>
      <c r="D62" s="87" t="s">
        <v>18</v>
      </c>
      <c r="E62" s="165">
        <f>M6</f>
        <v>0</v>
      </c>
      <c r="F62" s="166">
        <f>B46</f>
        <v>0</v>
      </c>
      <c r="G62" s="485">
        <f>MROUND(H62,0.25)</f>
        <v>0</v>
      </c>
      <c r="H62" s="484"/>
      <c r="I62" s="308"/>
      <c r="J62" s="309"/>
      <c r="K62" s="309"/>
      <c r="L62" s="309"/>
      <c r="M62" s="301">
        <f>F62+G62+I62+J62+K62-L62</f>
        <v>0</v>
      </c>
      <c r="N62" s="300"/>
    </row>
    <row r="63" spans="1:14" s="131" customFormat="1" ht="15.75">
      <c r="A63" s="196" t="s">
        <v>130</v>
      </c>
      <c r="B63" s="38">
        <f>F46</f>
        <v>0</v>
      </c>
      <c r="C63" s="159" t="str">
        <f>C11</f>
        <v xml:space="preserve">d. </v>
      </c>
      <c r="D63" s="87" t="s">
        <v>19</v>
      </c>
      <c r="E63" s="167">
        <f>M7</f>
        <v>0</v>
      </c>
      <c r="F63" s="168">
        <f>C46</f>
        <v>0</v>
      </c>
      <c r="G63" s="485">
        <f>MROUND(H63,0.25)</f>
        <v>0</v>
      </c>
      <c r="H63" s="484"/>
      <c r="I63" s="308"/>
      <c r="J63" s="309"/>
      <c r="K63" s="309"/>
      <c r="L63" s="309"/>
      <c r="M63" s="302">
        <f>F63+G63+I63+J63+K63-L63</f>
        <v>0</v>
      </c>
      <c r="N63" s="303"/>
    </row>
    <row r="64" spans="1:14" s="131" customFormat="1" ht="16.5" thickBot="1">
      <c r="A64" s="4"/>
      <c r="B64" s="38"/>
      <c r="C64" s="159" t="str">
        <f>D11</f>
        <v xml:space="preserve">d. </v>
      </c>
      <c r="D64" s="87" t="s">
        <v>20</v>
      </c>
      <c r="E64" s="167">
        <f>M8</f>
        <v>0</v>
      </c>
      <c r="F64" s="168">
        <f>D46</f>
        <v>0</v>
      </c>
      <c r="G64" s="485">
        <f>MROUND(H64,0.25)</f>
        <v>0</v>
      </c>
      <c r="H64" s="484"/>
      <c r="I64" s="310"/>
      <c r="J64" s="311"/>
      <c r="K64" s="311"/>
      <c r="L64" s="311"/>
      <c r="M64" s="304">
        <f>F64+G64+I64+J64+K64-L64</f>
        <v>0</v>
      </c>
      <c r="N64" s="305"/>
    </row>
    <row r="65" spans="1:14" s="131" customFormat="1" ht="16.5" thickTop="1">
      <c r="A65" s="5"/>
      <c r="B65" s="38">
        <f>B57+B58+B59+B60+B61-B62+B63</f>
        <v>0</v>
      </c>
      <c r="C65" s="48"/>
      <c r="D65" s="49"/>
      <c r="E65" s="169">
        <f>SUM(E62:E64)</f>
        <v>0</v>
      </c>
      <c r="F65" s="170">
        <f>SUM(F62:F64)</f>
        <v>0</v>
      </c>
      <c r="G65" s="170">
        <f>SUM(G62:G64)</f>
        <v>0</v>
      </c>
      <c r="H65" s="170">
        <f>F46</f>
        <v>0</v>
      </c>
      <c r="I65" s="263">
        <f>G46</f>
        <v>0</v>
      </c>
      <c r="J65" s="263">
        <f>H46</f>
        <v>0</v>
      </c>
      <c r="K65" s="263">
        <f>I46</f>
        <v>0</v>
      </c>
      <c r="L65" s="263">
        <f>K46</f>
        <v>0</v>
      </c>
      <c r="M65" s="264">
        <f>SUM(M62:M64)</f>
        <v>0</v>
      </c>
      <c r="N65" s="269"/>
    </row>
    <row r="66" spans="1:14" s="131" customFormat="1" ht="13.5" thickBot="1">
      <c r="A66" s="96"/>
      <c r="B66" s="95"/>
      <c r="C66" s="95"/>
      <c r="D66" s="95"/>
      <c r="E66" s="95"/>
      <c r="F66" s="95"/>
      <c r="G66" s="95"/>
      <c r="H66" s="95"/>
      <c r="I66" s="95"/>
      <c r="J66" s="95"/>
      <c r="K66" s="95"/>
      <c r="L66" s="120"/>
      <c r="M66" s="249"/>
      <c r="N66" s="260"/>
    </row>
    <row r="67" spans="1:14" s="131" customFormat="1" ht="13.5" thickTop="1">
      <c r="A67" s="42"/>
      <c r="B67" s="42"/>
      <c r="C67" s="42"/>
      <c r="D67" s="42"/>
      <c r="E67" s="42"/>
      <c r="F67" s="42"/>
      <c r="G67" s="42"/>
      <c r="H67" s="42"/>
      <c r="I67" s="42"/>
      <c r="J67" s="42"/>
      <c r="K67" s="42"/>
      <c r="L67" s="121"/>
      <c r="M67" s="123"/>
      <c r="N67" s="261"/>
    </row>
    <row r="68" spans="1:14" s="131" customFormat="1">
      <c r="A68" s="15"/>
      <c r="B68" s="15"/>
      <c r="C68" s="15"/>
      <c r="D68" s="15"/>
      <c r="E68" s="15"/>
      <c r="F68" s="15"/>
      <c r="G68" s="15"/>
      <c r="H68" s="57"/>
      <c r="I68" s="57"/>
      <c r="J68" s="57"/>
      <c r="K68" s="42"/>
      <c r="L68" s="237">
        <f>SUM(E14:E19)</f>
        <v>0</v>
      </c>
      <c r="M68" s="123"/>
    </row>
    <row r="69" spans="1:14" s="131" customFormat="1" ht="13.5" thickBot="1">
      <c r="A69" s="3"/>
      <c r="C69" s="16"/>
      <c r="D69" s="17" t="s">
        <v>24</v>
      </c>
      <c r="E69" s="18" t="s">
        <v>25</v>
      </c>
      <c r="F69" s="17" t="s">
        <v>26</v>
      </c>
      <c r="G69" s="17" t="s">
        <v>27</v>
      </c>
      <c r="H69" s="17" t="s">
        <v>28</v>
      </c>
      <c r="I69" s="42"/>
      <c r="J69" s="64" t="s">
        <v>94</v>
      </c>
      <c r="K69" s="42"/>
      <c r="L69" s="121"/>
      <c r="M69" s="123"/>
    </row>
    <row r="70" spans="1:14" s="131" customFormat="1" ht="15.75" thickTop="1">
      <c r="A70" s="107" t="s">
        <v>97</v>
      </c>
      <c r="B70" s="107"/>
      <c r="C70" s="23" t="s">
        <v>33</v>
      </c>
      <c r="D70" s="23">
        <v>5.7692E-2</v>
      </c>
      <c r="E70" s="22">
        <f>160*0.057692</f>
        <v>9.2307199999999998</v>
      </c>
      <c r="F70" s="22">
        <f>168*0.057692</f>
        <v>9.6922560000000004</v>
      </c>
      <c r="G70" s="22">
        <f>176*0.057692</f>
        <v>10.153791999999999</v>
      </c>
      <c r="H70" s="58">
        <f>184*0.057692</f>
        <v>10.615328</v>
      </c>
      <c r="I70" s="60"/>
      <c r="J70" s="65">
        <v>240</v>
      </c>
      <c r="K70" s="56"/>
      <c r="L70" s="69"/>
      <c r="M70" s="124"/>
    </row>
    <row r="71" spans="1:14" s="131" customFormat="1" ht="14.25">
      <c r="A71" s="3"/>
      <c r="B71" s="20" t="s">
        <v>21</v>
      </c>
      <c r="C71" s="23" t="s">
        <v>33</v>
      </c>
      <c r="D71" s="23">
        <v>4.6154000000000001E-2</v>
      </c>
      <c r="E71" s="22">
        <f>160*0.046154</f>
        <v>7.3846400000000001</v>
      </c>
      <c r="F71" s="22">
        <f>168*0.046154</f>
        <v>7.7538720000000003</v>
      </c>
      <c r="G71" s="22">
        <f>176*0.046154</f>
        <v>8.1231039999999997</v>
      </c>
      <c r="H71" s="22">
        <f>184*0.046154</f>
        <v>8.4923359999999999</v>
      </c>
      <c r="I71" s="59"/>
      <c r="J71" s="66"/>
      <c r="K71" s="56"/>
      <c r="L71" s="69"/>
      <c r="M71" s="124"/>
    </row>
    <row r="72" spans="1:14" s="131" customFormat="1">
      <c r="A72" s="21"/>
      <c r="B72" s="21"/>
      <c r="C72" s="21"/>
      <c r="D72" s="21"/>
      <c r="E72" s="21"/>
      <c r="F72" s="21"/>
      <c r="G72" s="21"/>
      <c r="H72" s="21"/>
      <c r="I72" s="21"/>
      <c r="J72" s="67"/>
      <c r="K72" s="42"/>
      <c r="L72" s="237">
        <f>SUM(E41:E44)</f>
        <v>0</v>
      </c>
      <c r="M72" s="123"/>
    </row>
    <row r="73" spans="1:14" s="131" customFormat="1">
      <c r="A73" s="15"/>
      <c r="B73" s="15"/>
      <c r="C73" s="15"/>
      <c r="D73" s="15"/>
      <c r="E73" s="15"/>
      <c r="F73" s="15"/>
      <c r="G73" s="15"/>
      <c r="H73" s="57"/>
      <c r="I73" s="57"/>
      <c r="J73" s="68"/>
      <c r="K73" s="42"/>
      <c r="L73" s="121"/>
      <c r="M73" s="123"/>
    </row>
    <row r="74" spans="1:14" s="131" customFormat="1" ht="13.5" thickBot="1">
      <c r="A74" s="16"/>
      <c r="C74" s="16"/>
      <c r="D74" s="17" t="s">
        <v>24</v>
      </c>
      <c r="E74" s="18" t="s">
        <v>25</v>
      </c>
      <c r="F74" s="17" t="s">
        <v>26</v>
      </c>
      <c r="G74" s="17" t="s">
        <v>27</v>
      </c>
      <c r="H74" s="17" t="s">
        <v>28</v>
      </c>
      <c r="I74" s="61"/>
      <c r="J74" s="64" t="s">
        <v>94</v>
      </c>
      <c r="K74" s="42"/>
      <c r="L74" s="121"/>
      <c r="M74" s="123"/>
    </row>
    <row r="75" spans="1:14" s="131" customFormat="1" ht="15.75" thickTop="1">
      <c r="A75" s="107" t="s">
        <v>98</v>
      </c>
      <c r="B75" s="107"/>
      <c r="C75" s="23" t="s">
        <v>33</v>
      </c>
      <c r="D75" s="23">
        <v>6.9231000000000001E-2</v>
      </c>
      <c r="E75" s="22" t="s">
        <v>29</v>
      </c>
      <c r="F75" s="22">
        <v>11.630808</v>
      </c>
      <c r="G75" s="22">
        <v>12.184656</v>
      </c>
      <c r="H75" s="22">
        <v>12.738504000000001</v>
      </c>
      <c r="I75" s="56"/>
      <c r="J75" s="65">
        <v>288</v>
      </c>
      <c r="K75" s="56"/>
      <c r="L75" s="69"/>
      <c r="M75" s="124"/>
    </row>
    <row r="76" spans="1:14" s="131" customFormat="1" ht="14.25">
      <c r="A76" s="19"/>
      <c r="B76" s="20" t="s">
        <v>21</v>
      </c>
      <c r="C76" s="23" t="s">
        <v>33</v>
      </c>
      <c r="D76" s="23">
        <v>4.6154000000000001E-2</v>
      </c>
      <c r="E76" s="24">
        <f>160*0.046154</f>
        <v>7.3846400000000001</v>
      </c>
      <c r="F76" s="24">
        <f>168*0.046154</f>
        <v>7.7538720000000003</v>
      </c>
      <c r="G76" s="24">
        <f>176*0.046154</f>
        <v>8.1231039999999997</v>
      </c>
      <c r="H76" s="24">
        <f>184*0.046154</f>
        <v>8.4923359999999999</v>
      </c>
      <c r="I76" s="59"/>
      <c r="J76" s="69"/>
      <c r="K76" s="56"/>
      <c r="L76" s="69"/>
      <c r="M76" s="124"/>
    </row>
    <row r="77" spans="1:14" s="131" customFormat="1">
      <c r="A77" s="21"/>
      <c r="B77" s="21"/>
      <c r="C77" s="21"/>
      <c r="D77" s="21"/>
      <c r="E77" s="21"/>
      <c r="F77" s="21"/>
      <c r="G77" s="21"/>
      <c r="H77" s="21"/>
      <c r="I77" s="21"/>
      <c r="J77" s="67"/>
      <c r="K77" s="42"/>
      <c r="L77" s="121"/>
      <c r="M77" s="123"/>
    </row>
    <row r="78" spans="1:14" s="131" customFormat="1">
      <c r="A78" s="15"/>
      <c r="B78" s="15"/>
      <c r="C78" s="15"/>
      <c r="D78" s="15"/>
      <c r="E78" s="15"/>
      <c r="F78" s="15"/>
      <c r="G78" s="15"/>
      <c r="H78" s="15"/>
      <c r="I78" s="57"/>
      <c r="J78" s="68"/>
      <c r="K78" s="42"/>
      <c r="L78" s="121"/>
      <c r="M78" s="123"/>
    </row>
    <row r="79" spans="1:14" s="131" customFormat="1" ht="13.5" thickBot="1">
      <c r="A79" s="16"/>
      <c r="C79" s="16"/>
      <c r="D79" s="17" t="s">
        <v>24</v>
      </c>
      <c r="E79" s="18" t="s">
        <v>25</v>
      </c>
      <c r="F79" s="17" t="s">
        <v>26</v>
      </c>
      <c r="G79" s="17" t="s">
        <v>27</v>
      </c>
      <c r="H79" s="17" t="s">
        <v>28</v>
      </c>
      <c r="I79" s="42"/>
      <c r="J79" s="70" t="s">
        <v>94</v>
      </c>
      <c r="K79" s="42"/>
      <c r="L79" s="121"/>
      <c r="M79" s="123"/>
    </row>
    <row r="80" spans="1:14" s="131" customFormat="1" ht="15.75" thickTop="1">
      <c r="A80" s="107" t="s">
        <v>99</v>
      </c>
      <c r="B80" s="107"/>
      <c r="C80" s="23" t="s">
        <v>33</v>
      </c>
      <c r="D80" s="23">
        <v>8.0768999999999994E-2</v>
      </c>
      <c r="E80" s="22">
        <f>160*D80</f>
        <v>12.923039999999999</v>
      </c>
      <c r="F80" s="22">
        <f>168*D80</f>
        <v>13.569191999999999</v>
      </c>
      <c r="G80" s="22">
        <f>176*D80</f>
        <v>14.215343999999998</v>
      </c>
      <c r="H80" s="22">
        <f>184*D80</f>
        <v>14.861495999999999</v>
      </c>
      <c r="I80" s="60"/>
      <c r="J80" s="71">
        <v>336</v>
      </c>
      <c r="K80" s="56"/>
      <c r="L80" s="69"/>
      <c r="M80" s="124"/>
    </row>
    <row r="81" spans="1:13" s="131" customFormat="1" ht="14.25">
      <c r="A81" s="19"/>
      <c r="B81" s="20" t="s">
        <v>21</v>
      </c>
      <c r="C81" s="23" t="s">
        <v>33</v>
      </c>
      <c r="D81" s="23">
        <v>4.6154000000000001E-2</v>
      </c>
      <c r="E81" s="24">
        <f>160*0.046154</f>
        <v>7.3846400000000001</v>
      </c>
      <c r="F81" s="24">
        <f>168*0.046154</f>
        <v>7.7538720000000003</v>
      </c>
      <c r="G81" s="24">
        <f>176*0.046154</f>
        <v>8.1231039999999997</v>
      </c>
      <c r="H81" s="24">
        <f>184*0.046154</f>
        <v>8.4923359999999999</v>
      </c>
      <c r="I81" s="59"/>
      <c r="J81" s="69"/>
      <c r="K81" s="56"/>
      <c r="L81" s="69"/>
      <c r="M81" s="124"/>
    </row>
    <row r="82" spans="1:13" s="131" customFormat="1">
      <c r="A82" s="21"/>
      <c r="B82" s="21"/>
      <c r="C82" s="21"/>
      <c r="D82" s="21"/>
      <c r="E82" s="21"/>
      <c r="F82" s="21"/>
      <c r="G82" s="21"/>
      <c r="H82" s="21"/>
      <c r="I82" s="21"/>
      <c r="J82" s="67"/>
      <c r="K82" s="42"/>
      <c r="L82" s="121"/>
      <c r="M82" s="123"/>
    </row>
    <row r="83" spans="1:13" s="131" customFormat="1">
      <c r="A83" s="15"/>
      <c r="B83" s="15"/>
      <c r="C83" s="15"/>
      <c r="D83" s="15"/>
      <c r="E83" s="15"/>
      <c r="F83" s="15"/>
      <c r="G83" s="15"/>
      <c r="H83" s="15"/>
      <c r="I83" s="57"/>
      <c r="J83" s="68"/>
      <c r="K83" s="42"/>
      <c r="L83" s="121"/>
      <c r="M83" s="123"/>
    </row>
    <row r="84" spans="1:13" s="131" customFormat="1" ht="13.5" thickBot="1">
      <c r="A84" s="16"/>
      <c r="C84" s="16"/>
      <c r="D84" s="17" t="s">
        <v>24</v>
      </c>
      <c r="E84" s="18" t="s">
        <v>25</v>
      </c>
      <c r="F84" s="17" t="s">
        <v>26</v>
      </c>
      <c r="G84" s="17" t="s">
        <v>27</v>
      </c>
      <c r="H84" s="62" t="s">
        <v>28</v>
      </c>
      <c r="I84" s="42"/>
      <c r="J84" s="64" t="s">
        <v>94</v>
      </c>
      <c r="K84" s="42"/>
      <c r="L84" s="121"/>
      <c r="M84" s="123"/>
    </row>
    <row r="85" spans="1:13" s="131" customFormat="1" ht="15.75" thickTop="1">
      <c r="A85" s="107" t="s">
        <v>100</v>
      </c>
      <c r="B85" s="107"/>
      <c r="C85" s="23" t="s">
        <v>33</v>
      </c>
      <c r="D85" s="23">
        <v>9.2308000000000001E-2</v>
      </c>
      <c r="E85" s="22">
        <f>160*D85</f>
        <v>14.76928</v>
      </c>
      <c r="F85" s="22">
        <f>168*D85</f>
        <v>15.507744000000001</v>
      </c>
      <c r="G85" s="22">
        <f>176*D85</f>
        <v>16.246207999999999</v>
      </c>
      <c r="H85" s="63">
        <f>184*D85</f>
        <v>16.984672</v>
      </c>
      <c r="I85" s="60"/>
      <c r="J85" s="65">
        <v>384</v>
      </c>
      <c r="K85" s="56"/>
      <c r="L85" s="69"/>
      <c r="M85" s="124"/>
    </row>
    <row r="86" spans="1:13" s="131" customFormat="1" ht="14.25">
      <c r="A86" s="19"/>
      <c r="B86" s="20" t="s">
        <v>21</v>
      </c>
      <c r="C86" s="23" t="s">
        <v>33</v>
      </c>
      <c r="D86" s="23">
        <v>4.6154000000000001E-2</v>
      </c>
      <c r="E86" s="24">
        <f>160*0.046154</f>
        <v>7.3846400000000001</v>
      </c>
      <c r="F86" s="24">
        <f>168*0.046154</f>
        <v>7.7538720000000003</v>
      </c>
      <c r="G86" s="24">
        <f>176*0.046154</f>
        <v>8.1231039999999997</v>
      </c>
      <c r="H86" s="24">
        <f>184*0.046154</f>
        <v>8.4923359999999999</v>
      </c>
      <c r="I86" s="56"/>
      <c r="J86" s="66"/>
      <c r="K86" s="56"/>
      <c r="L86" s="69"/>
      <c r="M86" s="124"/>
    </row>
    <row r="87" spans="1:13" s="131" customFormat="1">
      <c r="A87" s="21"/>
      <c r="B87" s="21"/>
      <c r="C87" s="21"/>
      <c r="D87" s="21"/>
      <c r="E87" s="21"/>
      <c r="F87" s="21"/>
      <c r="G87" s="21"/>
      <c r="H87" s="21"/>
      <c r="I87" s="21"/>
      <c r="J87" s="21"/>
      <c r="K87" s="42"/>
      <c r="L87" s="121"/>
      <c r="M87" s="123"/>
    </row>
    <row r="88" spans="1:13" s="131" customFormat="1">
      <c r="A88" s="42"/>
      <c r="B88" s="42"/>
      <c r="C88" s="42"/>
      <c r="D88" s="42"/>
      <c r="E88" s="42"/>
      <c r="F88" s="42"/>
      <c r="G88" s="42"/>
      <c r="H88" s="42"/>
      <c r="I88" s="42"/>
      <c r="J88" s="42"/>
      <c r="K88" s="42"/>
      <c r="L88" s="121"/>
      <c r="M88" s="123"/>
    </row>
    <row r="89" spans="1:13" s="131" customFormat="1">
      <c r="A89" s="42"/>
      <c r="B89" s="42"/>
      <c r="C89" s="42"/>
      <c r="D89" s="42"/>
      <c r="E89" s="42"/>
      <c r="F89" s="42"/>
      <c r="G89" s="42"/>
      <c r="H89" s="42"/>
      <c r="I89" s="42"/>
      <c r="J89" s="42"/>
      <c r="K89" s="42"/>
      <c r="L89" s="121"/>
      <c r="M89" s="123"/>
    </row>
    <row r="90" spans="1:13" s="131" customFormat="1">
      <c r="A90" s="42"/>
      <c r="B90" s="42"/>
      <c r="C90" s="42"/>
      <c r="D90" s="42"/>
      <c r="E90" s="42"/>
      <c r="F90" s="42"/>
      <c r="G90" s="42"/>
      <c r="H90" s="42"/>
      <c r="I90" s="42"/>
      <c r="J90" s="42"/>
      <c r="K90" s="42"/>
      <c r="L90" s="121"/>
      <c r="M90" s="123"/>
    </row>
    <row r="91" spans="1:13" s="131" customFormat="1">
      <c r="A91" s="42"/>
      <c r="B91" s="42"/>
      <c r="C91" s="185"/>
      <c r="D91" s="42"/>
      <c r="E91" s="42"/>
      <c r="F91" s="42"/>
      <c r="G91" s="42"/>
      <c r="H91" s="42"/>
      <c r="I91" s="42"/>
      <c r="J91" s="42"/>
      <c r="K91" s="42"/>
      <c r="L91" s="121"/>
      <c r="M91" s="123"/>
    </row>
    <row r="92" spans="1:13" s="131" customFormat="1">
      <c r="A92" s="42"/>
      <c r="B92" s="42"/>
      <c r="C92" s="42"/>
      <c r="D92" s="42"/>
      <c r="E92" s="42"/>
      <c r="F92" s="42"/>
      <c r="G92" s="42"/>
      <c r="H92" s="42"/>
      <c r="I92" s="42"/>
      <c r="J92" s="42"/>
      <c r="K92" s="42"/>
      <c r="L92" s="121"/>
      <c r="M92" s="123"/>
    </row>
    <row r="93" spans="1:13" s="131" customFormat="1">
      <c r="A93" s="42"/>
      <c r="B93" s="42"/>
      <c r="C93" s="42"/>
      <c r="D93" s="42"/>
      <c r="E93" s="42"/>
      <c r="F93" s="42"/>
      <c r="G93" s="42"/>
      <c r="H93" s="42"/>
      <c r="I93" s="42"/>
      <c r="J93" s="42"/>
      <c r="K93" s="42"/>
      <c r="L93" s="121"/>
      <c r="M93" s="123"/>
    </row>
    <row r="94" spans="1:13" s="131" customFormat="1">
      <c r="A94" s="42"/>
      <c r="B94" s="42"/>
      <c r="C94" s="42"/>
      <c r="D94" s="42"/>
      <c r="E94" s="42"/>
      <c r="F94" s="42"/>
      <c r="G94" s="42"/>
      <c r="H94" s="42"/>
      <c r="I94" s="42"/>
      <c r="J94" s="42"/>
      <c r="K94" s="42"/>
      <c r="L94" s="121"/>
      <c r="M94" s="123"/>
    </row>
    <row r="95" spans="1:13" s="131" customFormat="1">
      <c r="A95" s="42"/>
      <c r="B95" s="42"/>
      <c r="C95" s="42"/>
      <c r="D95" s="42"/>
      <c r="E95" s="42"/>
      <c r="F95" s="42"/>
      <c r="G95" s="42"/>
      <c r="H95" s="42"/>
      <c r="I95" s="42"/>
      <c r="J95" s="42"/>
      <c r="K95" s="42"/>
      <c r="L95" s="121"/>
      <c r="M95" s="123"/>
    </row>
    <row r="96" spans="1:13" s="131" customFormat="1">
      <c r="A96" s="42"/>
      <c r="B96" s="42"/>
      <c r="C96" s="42"/>
      <c r="D96" s="42"/>
      <c r="E96" s="42"/>
      <c r="F96" s="42"/>
      <c r="G96" s="42"/>
      <c r="H96" s="42"/>
      <c r="I96" s="42"/>
      <c r="J96" s="42"/>
      <c r="K96" s="42"/>
      <c r="L96" s="121"/>
      <c r="M96" s="123"/>
    </row>
    <row r="97" spans="1:14" s="131" customFormat="1">
      <c r="A97" s="42"/>
      <c r="B97" s="42"/>
      <c r="C97" s="42"/>
      <c r="D97" s="42"/>
      <c r="E97" s="42"/>
      <c r="F97" s="42"/>
      <c r="G97" s="42"/>
      <c r="H97" s="42"/>
      <c r="I97" s="42"/>
      <c r="J97" s="42"/>
      <c r="K97" s="42"/>
      <c r="L97" s="121"/>
      <c r="M97" s="123"/>
      <c r="N97" s="193"/>
    </row>
    <row r="98" spans="1:14" s="42" customFormat="1">
      <c r="L98" s="121"/>
      <c r="M98" s="123"/>
      <c r="N98" s="193"/>
    </row>
    <row r="99" spans="1:14" s="42" customFormat="1">
      <c r="L99" s="121"/>
      <c r="M99" s="123"/>
      <c r="N99" s="193"/>
    </row>
    <row r="100" spans="1:14" s="42" customFormat="1">
      <c r="L100" s="121"/>
      <c r="M100" s="123"/>
      <c r="N100" s="193"/>
    </row>
    <row r="101" spans="1:14" s="42" customFormat="1">
      <c r="L101" s="121"/>
      <c r="M101" s="123"/>
      <c r="N101" s="193"/>
    </row>
    <row r="102" spans="1:14" s="42" customFormat="1">
      <c r="L102" s="121"/>
      <c r="M102" s="123"/>
      <c r="N102" s="193"/>
    </row>
    <row r="103" spans="1:14" s="42" customFormat="1">
      <c r="L103" s="121"/>
      <c r="M103" s="123"/>
      <c r="N103" s="193"/>
    </row>
    <row r="104" spans="1:14" s="42" customFormat="1">
      <c r="L104" s="121"/>
      <c r="M104" s="123"/>
      <c r="N104" s="193"/>
    </row>
    <row r="105" spans="1:14" s="42" customFormat="1">
      <c r="L105" s="121"/>
      <c r="M105" s="123"/>
      <c r="N105" s="193"/>
    </row>
    <row r="106" spans="1:14" s="42" customFormat="1">
      <c r="L106" s="121"/>
      <c r="M106" s="123"/>
      <c r="N106" s="193"/>
    </row>
    <row r="107" spans="1:14" s="42" customFormat="1">
      <c r="L107" s="121"/>
      <c r="M107" s="123"/>
      <c r="N107" s="193"/>
    </row>
    <row r="108" spans="1:14" s="42" customFormat="1">
      <c r="L108" s="121"/>
      <c r="M108" s="123"/>
      <c r="N108" s="193"/>
    </row>
    <row r="109" spans="1:14" s="42" customFormat="1">
      <c r="L109" s="121"/>
      <c r="M109" s="123"/>
      <c r="N109" s="193"/>
    </row>
    <row r="110" spans="1:14" s="42" customFormat="1">
      <c r="L110" s="121"/>
      <c r="M110" s="123"/>
      <c r="N110" s="193"/>
    </row>
    <row r="111" spans="1:14" s="42" customFormat="1">
      <c r="L111" s="121"/>
      <c r="M111" s="123"/>
      <c r="N111" s="193"/>
    </row>
    <row r="112" spans="1:14" s="42" customFormat="1">
      <c r="L112" s="121"/>
      <c r="M112" s="123"/>
      <c r="N112" s="193"/>
    </row>
    <row r="113" spans="12:14" s="42" customFormat="1">
      <c r="L113" s="121"/>
      <c r="M113" s="123"/>
      <c r="N113" s="193"/>
    </row>
    <row r="114" spans="12:14" s="42" customFormat="1">
      <c r="L114" s="121"/>
      <c r="M114" s="123"/>
      <c r="N114" s="193"/>
    </row>
    <row r="115" spans="12:14" s="42" customFormat="1">
      <c r="L115" s="121"/>
      <c r="M115" s="123"/>
      <c r="N115" s="193"/>
    </row>
    <row r="116" spans="12:14" s="42" customFormat="1">
      <c r="L116" s="121"/>
      <c r="M116" s="123"/>
      <c r="N116" s="193"/>
    </row>
    <row r="117" spans="12:14" s="42" customFormat="1">
      <c r="L117" s="121"/>
      <c r="M117" s="123"/>
      <c r="N117" s="193"/>
    </row>
    <row r="118" spans="12:14" s="42" customFormat="1">
      <c r="L118" s="121"/>
      <c r="M118" s="123"/>
      <c r="N118" s="193"/>
    </row>
    <row r="119" spans="12:14" s="42" customFormat="1">
      <c r="L119" s="121"/>
      <c r="M119" s="123"/>
      <c r="N119" s="193"/>
    </row>
    <row r="120" spans="12:14" s="42" customFormat="1">
      <c r="L120" s="121"/>
      <c r="M120" s="123"/>
      <c r="N120" s="193"/>
    </row>
    <row r="121" spans="12:14" s="42" customFormat="1">
      <c r="L121" s="121"/>
      <c r="M121" s="123"/>
      <c r="N121" s="193"/>
    </row>
    <row r="122" spans="12:14" s="42" customFormat="1">
      <c r="L122" s="121"/>
      <c r="M122" s="123"/>
      <c r="N122" s="193"/>
    </row>
    <row r="123" spans="12:14" s="42" customFormat="1">
      <c r="L123" s="121"/>
      <c r="M123" s="123"/>
      <c r="N123" s="193"/>
    </row>
    <row r="124" spans="12:14" s="42" customFormat="1">
      <c r="L124" s="121"/>
      <c r="M124" s="123"/>
      <c r="N124" s="193"/>
    </row>
    <row r="125" spans="12:14" s="42" customFormat="1">
      <c r="L125" s="121"/>
      <c r="M125" s="123"/>
      <c r="N125" s="193"/>
    </row>
    <row r="126" spans="12:14" s="42" customFormat="1">
      <c r="L126" s="121"/>
      <c r="M126" s="123"/>
      <c r="N126" s="193"/>
    </row>
    <row r="127" spans="12:14" s="42" customFormat="1">
      <c r="L127" s="121"/>
      <c r="M127" s="123"/>
      <c r="N127" s="193"/>
    </row>
    <row r="128" spans="12:14" s="42" customFormat="1">
      <c r="L128" s="121"/>
      <c r="M128" s="123"/>
      <c r="N128" s="193"/>
    </row>
    <row r="129" spans="12:14" s="42" customFormat="1">
      <c r="L129" s="121"/>
      <c r="M129" s="123"/>
      <c r="N129" s="193"/>
    </row>
    <row r="130" spans="12:14" s="42" customFormat="1">
      <c r="L130" s="121"/>
      <c r="M130" s="123"/>
      <c r="N130" s="193"/>
    </row>
    <row r="131" spans="12:14" s="42" customFormat="1">
      <c r="L131" s="121"/>
      <c r="M131" s="123"/>
      <c r="N131" s="193"/>
    </row>
    <row r="132" spans="12:14" s="42" customFormat="1">
      <c r="L132" s="121"/>
      <c r="M132" s="123"/>
      <c r="N132" s="193"/>
    </row>
    <row r="133" spans="12:14" s="42" customFormat="1">
      <c r="L133" s="121"/>
      <c r="M133" s="123"/>
      <c r="N133" s="193"/>
    </row>
    <row r="134" spans="12:14" s="42" customFormat="1">
      <c r="L134" s="121"/>
      <c r="M134" s="123"/>
      <c r="N134" s="193"/>
    </row>
    <row r="135" spans="12:14" s="42" customFormat="1">
      <c r="L135" s="121"/>
      <c r="M135" s="123"/>
      <c r="N135" s="193"/>
    </row>
    <row r="136" spans="12:14" s="42" customFormat="1">
      <c r="L136" s="121"/>
      <c r="M136" s="123"/>
      <c r="N136" s="193"/>
    </row>
    <row r="137" spans="12:14" s="42" customFormat="1">
      <c r="L137" s="121"/>
      <c r="M137" s="123"/>
      <c r="N137" s="193"/>
    </row>
    <row r="138" spans="12:14" s="42" customFormat="1">
      <c r="L138" s="121"/>
      <c r="M138" s="123"/>
      <c r="N138" s="193"/>
    </row>
    <row r="139" spans="12:14" s="42" customFormat="1">
      <c r="L139" s="121"/>
      <c r="M139" s="123"/>
      <c r="N139" s="193"/>
    </row>
    <row r="140" spans="12:14" s="42" customFormat="1">
      <c r="L140" s="121"/>
      <c r="M140" s="123"/>
      <c r="N140" s="193"/>
    </row>
    <row r="141" spans="12:14" s="42" customFormat="1">
      <c r="L141" s="121"/>
      <c r="M141" s="123"/>
      <c r="N141" s="193"/>
    </row>
    <row r="142" spans="12:14" s="42" customFormat="1">
      <c r="L142" s="121"/>
      <c r="M142" s="123"/>
      <c r="N142" s="193"/>
    </row>
    <row r="143" spans="12:14" s="42" customFormat="1">
      <c r="L143" s="121"/>
      <c r="M143" s="123"/>
      <c r="N143" s="193"/>
    </row>
    <row r="144" spans="12:14" s="42" customFormat="1">
      <c r="L144" s="121"/>
      <c r="M144" s="123"/>
      <c r="N144" s="193"/>
    </row>
    <row r="145" spans="12:14" s="42" customFormat="1">
      <c r="L145" s="121"/>
      <c r="M145" s="123"/>
      <c r="N145" s="193"/>
    </row>
    <row r="146" spans="12:14" s="42" customFormat="1">
      <c r="L146" s="121"/>
      <c r="M146" s="123"/>
      <c r="N146" s="193"/>
    </row>
    <row r="147" spans="12:14" s="42" customFormat="1">
      <c r="L147" s="121"/>
      <c r="M147" s="123"/>
      <c r="N147" s="193"/>
    </row>
    <row r="148" spans="12:14" s="42" customFormat="1">
      <c r="L148" s="121"/>
      <c r="M148" s="123"/>
      <c r="N148" s="193"/>
    </row>
    <row r="149" spans="12:14" s="42" customFormat="1">
      <c r="L149" s="121"/>
      <c r="M149" s="123"/>
      <c r="N149" s="193"/>
    </row>
    <row r="150" spans="12:14" s="42" customFormat="1">
      <c r="L150" s="121"/>
      <c r="M150" s="123"/>
      <c r="N150" s="193"/>
    </row>
    <row r="151" spans="12:14" s="42" customFormat="1">
      <c r="L151" s="121"/>
      <c r="M151" s="123"/>
      <c r="N151" s="193"/>
    </row>
    <row r="152" spans="12:14" s="42" customFormat="1">
      <c r="L152" s="121"/>
      <c r="M152" s="123"/>
      <c r="N152" s="193"/>
    </row>
    <row r="153" spans="12:14" s="42" customFormat="1">
      <c r="L153" s="121"/>
      <c r="M153" s="123"/>
      <c r="N153" s="193"/>
    </row>
    <row r="154" spans="12:14" s="42" customFormat="1">
      <c r="L154" s="121"/>
      <c r="M154" s="123"/>
      <c r="N154" s="193"/>
    </row>
    <row r="155" spans="12:14" s="42" customFormat="1">
      <c r="L155" s="121"/>
      <c r="M155" s="123"/>
      <c r="N155" s="193"/>
    </row>
    <row r="156" spans="12:14" s="42" customFormat="1">
      <c r="L156" s="121"/>
      <c r="M156" s="123"/>
      <c r="N156" s="193"/>
    </row>
    <row r="157" spans="12:14" s="42" customFormat="1">
      <c r="L157" s="121"/>
      <c r="M157" s="123"/>
      <c r="N157" s="193"/>
    </row>
    <row r="158" spans="12:14" s="42" customFormat="1">
      <c r="L158" s="121"/>
      <c r="M158" s="123"/>
      <c r="N158" s="193"/>
    </row>
    <row r="159" spans="12:14" s="42" customFormat="1">
      <c r="L159" s="121"/>
      <c r="M159" s="123"/>
      <c r="N159" s="193"/>
    </row>
    <row r="160" spans="12:14" s="42" customFormat="1">
      <c r="L160" s="121"/>
      <c r="M160" s="123"/>
      <c r="N160" s="193"/>
    </row>
    <row r="161" spans="12:14" s="42" customFormat="1">
      <c r="L161" s="121"/>
      <c r="M161" s="123"/>
      <c r="N161" s="193"/>
    </row>
    <row r="162" spans="12:14" s="42" customFormat="1">
      <c r="L162" s="121"/>
      <c r="M162" s="123"/>
      <c r="N162" s="193"/>
    </row>
    <row r="163" spans="12:14" s="42" customFormat="1">
      <c r="L163" s="121"/>
      <c r="M163" s="123"/>
      <c r="N163" s="193"/>
    </row>
    <row r="164" spans="12:14" s="42" customFormat="1">
      <c r="L164" s="121"/>
      <c r="M164" s="123"/>
      <c r="N164" s="193"/>
    </row>
    <row r="165" spans="12:14" s="42" customFormat="1">
      <c r="L165" s="121"/>
      <c r="M165" s="123"/>
      <c r="N165" s="193"/>
    </row>
    <row r="166" spans="12:14" s="42" customFormat="1">
      <c r="L166" s="121"/>
      <c r="M166" s="123"/>
      <c r="N166" s="193"/>
    </row>
    <row r="167" spans="12:14" s="42" customFormat="1">
      <c r="L167" s="121"/>
      <c r="M167" s="123"/>
      <c r="N167" s="193"/>
    </row>
    <row r="168" spans="12:14" s="42" customFormat="1">
      <c r="L168" s="121"/>
      <c r="M168" s="123"/>
      <c r="N168" s="193"/>
    </row>
    <row r="169" spans="12:14" s="42" customFormat="1">
      <c r="L169" s="121"/>
      <c r="M169" s="123"/>
      <c r="N169" s="193"/>
    </row>
    <row r="170" spans="12:14" s="42" customFormat="1">
      <c r="L170" s="121"/>
      <c r="M170" s="123"/>
      <c r="N170" s="193"/>
    </row>
    <row r="171" spans="12:14" s="42" customFormat="1">
      <c r="L171" s="121"/>
      <c r="M171" s="123"/>
      <c r="N171" s="193"/>
    </row>
    <row r="172" spans="12:14" s="42" customFormat="1">
      <c r="L172" s="121"/>
      <c r="M172" s="123"/>
      <c r="N172" s="193"/>
    </row>
    <row r="173" spans="12:14" s="42" customFormat="1">
      <c r="L173" s="121"/>
      <c r="M173" s="123"/>
      <c r="N173" s="193"/>
    </row>
    <row r="174" spans="12:14" s="42" customFormat="1">
      <c r="L174" s="121"/>
      <c r="M174" s="123"/>
      <c r="N174" s="193"/>
    </row>
    <row r="175" spans="12:14" s="42" customFormat="1">
      <c r="L175" s="121"/>
      <c r="M175" s="123"/>
      <c r="N175" s="193"/>
    </row>
    <row r="176" spans="12:14" s="42" customFormat="1">
      <c r="L176" s="121"/>
      <c r="M176" s="123"/>
      <c r="N176" s="193"/>
    </row>
    <row r="177" spans="12:14" s="42" customFormat="1">
      <c r="L177" s="121"/>
      <c r="M177" s="123"/>
      <c r="N177" s="193"/>
    </row>
    <row r="178" spans="12:14" s="42" customFormat="1">
      <c r="L178" s="121"/>
      <c r="M178" s="123"/>
      <c r="N178" s="193"/>
    </row>
    <row r="179" spans="12:14" s="42" customFormat="1">
      <c r="L179" s="121"/>
      <c r="M179" s="123"/>
      <c r="N179" s="193"/>
    </row>
    <row r="180" spans="12:14" s="42" customFormat="1">
      <c r="L180" s="121"/>
      <c r="M180" s="123"/>
      <c r="N180" s="193"/>
    </row>
    <row r="181" spans="12:14" s="42" customFormat="1">
      <c r="L181" s="121"/>
      <c r="M181" s="123"/>
      <c r="N181" s="193"/>
    </row>
    <row r="182" spans="12:14" s="42" customFormat="1">
      <c r="L182" s="121"/>
      <c r="M182" s="123"/>
      <c r="N182" s="193"/>
    </row>
    <row r="183" spans="12:14" s="42" customFormat="1">
      <c r="L183" s="121"/>
      <c r="M183" s="123"/>
      <c r="N183" s="193"/>
    </row>
    <row r="184" spans="12:14" s="42" customFormat="1">
      <c r="L184" s="121"/>
      <c r="M184" s="123"/>
      <c r="N184" s="193"/>
    </row>
    <row r="185" spans="12:14" s="42" customFormat="1">
      <c r="L185" s="121"/>
      <c r="M185" s="123"/>
      <c r="N185" s="193"/>
    </row>
    <row r="186" spans="12:14" s="42" customFormat="1">
      <c r="L186" s="121"/>
      <c r="M186" s="123"/>
      <c r="N186" s="193"/>
    </row>
    <row r="187" spans="12:14" s="42" customFormat="1">
      <c r="L187" s="121"/>
      <c r="M187" s="123"/>
      <c r="N187" s="193"/>
    </row>
    <row r="188" spans="12:14" s="42" customFormat="1">
      <c r="L188" s="121"/>
      <c r="M188" s="123"/>
      <c r="N188" s="193"/>
    </row>
    <row r="189" spans="12:14" s="42" customFormat="1">
      <c r="L189" s="121"/>
      <c r="M189" s="123"/>
      <c r="N189" s="193"/>
    </row>
    <row r="190" spans="12:14" s="42" customFormat="1">
      <c r="L190" s="121"/>
      <c r="M190" s="123"/>
      <c r="N190" s="193"/>
    </row>
    <row r="191" spans="12:14" s="42" customFormat="1">
      <c r="L191" s="121"/>
      <c r="M191" s="123"/>
      <c r="N191" s="193"/>
    </row>
    <row r="192" spans="12:14" s="42" customFormat="1">
      <c r="L192" s="121"/>
      <c r="M192" s="123"/>
      <c r="N192" s="193"/>
    </row>
    <row r="193" spans="12:14" s="42" customFormat="1">
      <c r="L193" s="121"/>
      <c r="M193" s="123"/>
      <c r="N193" s="193"/>
    </row>
    <row r="194" spans="12:14" s="42" customFormat="1">
      <c r="L194" s="121"/>
      <c r="M194" s="123"/>
      <c r="N194" s="193"/>
    </row>
    <row r="195" spans="12:14" s="42" customFormat="1">
      <c r="L195" s="121"/>
      <c r="M195" s="123"/>
      <c r="N195" s="193"/>
    </row>
    <row r="196" spans="12:14" s="42" customFormat="1">
      <c r="L196" s="121"/>
      <c r="M196" s="123"/>
      <c r="N196" s="193"/>
    </row>
    <row r="197" spans="12:14" s="42" customFormat="1">
      <c r="L197" s="121"/>
      <c r="M197" s="123"/>
      <c r="N197" s="193"/>
    </row>
    <row r="198" spans="12:14" s="42" customFormat="1">
      <c r="L198" s="121"/>
      <c r="M198" s="123"/>
      <c r="N198" s="193"/>
    </row>
    <row r="199" spans="12:14" s="42" customFormat="1">
      <c r="L199" s="121"/>
      <c r="M199" s="123"/>
      <c r="N199" s="193"/>
    </row>
    <row r="200" spans="12:14" s="42" customFormat="1">
      <c r="L200" s="121"/>
      <c r="M200" s="123"/>
      <c r="N200" s="193"/>
    </row>
    <row r="201" spans="12:14" s="42" customFormat="1">
      <c r="L201" s="121"/>
      <c r="M201" s="123"/>
      <c r="N201" s="193"/>
    </row>
    <row r="202" spans="12:14" s="42" customFormat="1">
      <c r="L202" s="121"/>
      <c r="M202" s="123"/>
      <c r="N202" s="193"/>
    </row>
    <row r="203" spans="12:14" s="42" customFormat="1">
      <c r="L203" s="121"/>
      <c r="M203" s="123"/>
      <c r="N203" s="193"/>
    </row>
    <row r="204" spans="12:14" s="42" customFormat="1">
      <c r="L204" s="121"/>
      <c r="M204" s="123"/>
      <c r="N204" s="193"/>
    </row>
    <row r="205" spans="12:14" s="42" customFormat="1">
      <c r="L205" s="121"/>
      <c r="M205" s="123"/>
      <c r="N205" s="193"/>
    </row>
    <row r="206" spans="12:14" s="42" customFormat="1">
      <c r="L206" s="121"/>
      <c r="M206" s="123"/>
      <c r="N206" s="193"/>
    </row>
    <row r="207" spans="12:14" s="42" customFormat="1">
      <c r="L207" s="121"/>
      <c r="M207" s="123"/>
      <c r="N207" s="193"/>
    </row>
    <row r="208" spans="12:14" s="42" customFormat="1">
      <c r="L208" s="121"/>
      <c r="M208" s="123"/>
      <c r="N208" s="193"/>
    </row>
    <row r="209" spans="12:14" s="42" customFormat="1">
      <c r="L209" s="121"/>
      <c r="M209" s="123"/>
      <c r="N209" s="193"/>
    </row>
    <row r="210" spans="12:14" s="42" customFormat="1">
      <c r="L210" s="121"/>
      <c r="M210" s="123"/>
      <c r="N210" s="193"/>
    </row>
    <row r="211" spans="12:14" s="42" customFormat="1">
      <c r="L211" s="121"/>
      <c r="M211" s="123"/>
      <c r="N211" s="193"/>
    </row>
    <row r="212" spans="12:14" s="42" customFormat="1">
      <c r="L212" s="121"/>
      <c r="M212" s="123"/>
      <c r="N212" s="193"/>
    </row>
    <row r="213" spans="12:14" s="42" customFormat="1">
      <c r="L213" s="121"/>
      <c r="M213" s="123"/>
      <c r="N213" s="193"/>
    </row>
    <row r="214" spans="12:14" s="42" customFormat="1">
      <c r="L214" s="121"/>
      <c r="M214" s="123"/>
      <c r="N214" s="193"/>
    </row>
    <row r="215" spans="12:14" s="42" customFormat="1">
      <c r="L215" s="121"/>
      <c r="M215" s="123"/>
      <c r="N215" s="193"/>
    </row>
    <row r="216" spans="12:14" s="42" customFormat="1">
      <c r="L216" s="121"/>
      <c r="M216" s="123"/>
      <c r="N216" s="193"/>
    </row>
    <row r="217" spans="12:14" s="42" customFormat="1">
      <c r="L217" s="121"/>
      <c r="M217" s="123"/>
      <c r="N217" s="193"/>
    </row>
    <row r="218" spans="12:14" s="42" customFormat="1">
      <c r="L218" s="121"/>
      <c r="M218" s="123"/>
      <c r="N218" s="193"/>
    </row>
    <row r="219" spans="12:14" s="42" customFormat="1">
      <c r="L219" s="121"/>
      <c r="M219" s="123"/>
      <c r="N219" s="193"/>
    </row>
    <row r="220" spans="12:14" s="42" customFormat="1">
      <c r="L220" s="121"/>
      <c r="M220" s="123"/>
      <c r="N220" s="193"/>
    </row>
    <row r="221" spans="12:14" s="42" customFormat="1">
      <c r="L221" s="121"/>
      <c r="M221" s="123"/>
      <c r="N221" s="193"/>
    </row>
    <row r="222" spans="12:14" s="42" customFormat="1">
      <c r="L222" s="121"/>
      <c r="M222" s="123"/>
      <c r="N222" s="193"/>
    </row>
    <row r="223" spans="12:14" s="42" customFormat="1">
      <c r="L223" s="121"/>
      <c r="M223" s="123"/>
      <c r="N223" s="193"/>
    </row>
    <row r="224" spans="12:14" s="42" customFormat="1">
      <c r="L224" s="121"/>
      <c r="M224" s="123"/>
      <c r="N224" s="193"/>
    </row>
    <row r="225" spans="12:14" s="42" customFormat="1">
      <c r="L225" s="121"/>
      <c r="M225" s="123"/>
      <c r="N225" s="193"/>
    </row>
    <row r="226" spans="12:14" s="42" customFormat="1">
      <c r="L226" s="121"/>
      <c r="M226" s="123"/>
      <c r="N226" s="193"/>
    </row>
    <row r="227" spans="12:14" s="42" customFormat="1">
      <c r="L227" s="121"/>
      <c r="M227" s="123"/>
      <c r="N227" s="193"/>
    </row>
    <row r="228" spans="12:14" s="42" customFormat="1">
      <c r="L228" s="121"/>
      <c r="M228" s="123"/>
      <c r="N228" s="193"/>
    </row>
    <row r="229" spans="12:14" s="131" customFormat="1">
      <c r="L229" s="122"/>
      <c r="M229" s="125"/>
      <c r="N229" s="193"/>
    </row>
    <row r="230" spans="12:14" s="131" customFormat="1">
      <c r="L230" s="122"/>
      <c r="M230" s="125"/>
      <c r="N230" s="193"/>
    </row>
    <row r="231" spans="12:14" s="131" customFormat="1">
      <c r="L231" s="122"/>
      <c r="M231" s="125"/>
      <c r="N231" s="193"/>
    </row>
    <row r="232" spans="12:14" s="131" customFormat="1">
      <c r="L232" s="122"/>
      <c r="M232" s="125"/>
      <c r="N232" s="193"/>
    </row>
    <row r="233" spans="12:14" s="131" customFormat="1">
      <c r="L233" s="122"/>
      <c r="M233" s="125"/>
      <c r="N233" s="193"/>
    </row>
    <row r="234" spans="12:14" s="131" customFormat="1">
      <c r="L234" s="122"/>
      <c r="M234" s="125"/>
      <c r="N234" s="193"/>
    </row>
    <row r="235" spans="12:14" s="131" customFormat="1">
      <c r="L235" s="122"/>
      <c r="M235" s="125"/>
      <c r="N235" s="193"/>
    </row>
    <row r="236" spans="12:14" s="131" customFormat="1">
      <c r="L236" s="122"/>
      <c r="M236" s="125"/>
      <c r="N236" s="193"/>
    </row>
    <row r="237" spans="12:14" s="131" customFormat="1">
      <c r="L237" s="122"/>
      <c r="M237" s="125"/>
      <c r="N237" s="193"/>
    </row>
    <row r="238" spans="12:14" s="131" customFormat="1">
      <c r="L238" s="122"/>
      <c r="M238" s="125"/>
      <c r="N238" s="193"/>
    </row>
    <row r="239" spans="12:14" s="131" customFormat="1">
      <c r="L239" s="122"/>
      <c r="M239" s="125"/>
      <c r="N239" s="193"/>
    </row>
    <row r="240" spans="12:14" s="131" customFormat="1">
      <c r="L240" s="122"/>
      <c r="M240" s="125"/>
      <c r="N240" s="193"/>
    </row>
    <row r="241" s="131" customFormat="1"/>
    <row r="242" s="131" customFormat="1"/>
    <row r="243" s="131" customFormat="1"/>
    <row r="244" s="131" customFormat="1"/>
    <row r="245" s="131" customFormat="1"/>
    <row r="246" s="131" customFormat="1"/>
    <row r="247" s="131" customFormat="1"/>
    <row r="248" s="131" customFormat="1"/>
    <row r="249" s="131" customFormat="1"/>
    <row r="250" s="131" customFormat="1"/>
    <row r="251" s="131" customFormat="1"/>
    <row r="252" s="131" customFormat="1"/>
    <row r="253" s="131" customFormat="1"/>
    <row r="254" s="131" customFormat="1"/>
    <row r="255" s="131" customFormat="1"/>
    <row r="256" s="131" customFormat="1"/>
    <row r="257" s="131" customFormat="1"/>
    <row r="258" s="131" customFormat="1"/>
    <row r="259" s="131" customFormat="1"/>
    <row r="260" s="131" customFormat="1"/>
    <row r="261" s="131" customFormat="1"/>
    <row r="262" s="131" customFormat="1"/>
    <row r="263" s="131" customFormat="1"/>
    <row r="264" s="131" customFormat="1"/>
    <row r="265" s="131" customFormat="1"/>
    <row r="266" s="131" customFormat="1"/>
    <row r="267" s="131" customFormat="1"/>
    <row r="268" s="131" customFormat="1"/>
    <row r="269" s="131" customFormat="1"/>
    <row r="270" s="131" customFormat="1"/>
    <row r="271" s="131" customFormat="1"/>
    <row r="272" s="131" customFormat="1"/>
    <row r="273" s="131" customFormat="1"/>
    <row r="274" s="131" customFormat="1"/>
    <row r="275" s="131" customFormat="1"/>
    <row r="276" s="131" customFormat="1"/>
    <row r="277" s="131" customFormat="1"/>
    <row r="278" s="131" customFormat="1"/>
    <row r="279" s="131" customFormat="1"/>
    <row r="280" s="131" customFormat="1"/>
    <row r="281" s="131" customFormat="1"/>
    <row r="282" s="131" customFormat="1"/>
    <row r="283" s="131" customFormat="1"/>
    <row r="284" s="131" customFormat="1"/>
    <row r="285" s="131" customFormat="1"/>
    <row r="286" s="131" customFormat="1"/>
    <row r="287" s="131" customFormat="1"/>
    <row r="288" s="131" customFormat="1"/>
    <row r="289" s="131" customFormat="1"/>
    <row r="290" s="131" customFormat="1"/>
    <row r="291" s="131" customFormat="1"/>
    <row r="292" s="131" customFormat="1"/>
    <row r="293" s="131" customFormat="1"/>
    <row r="294" s="131" customFormat="1"/>
    <row r="295" s="131" customFormat="1"/>
    <row r="296" s="131" customFormat="1"/>
    <row r="297" s="131" customFormat="1"/>
    <row r="298" s="131" customFormat="1"/>
    <row r="299" s="131" customFormat="1"/>
    <row r="300" s="131" customFormat="1"/>
    <row r="301" s="131" customFormat="1"/>
    <row r="302" s="131" customFormat="1"/>
    <row r="303" s="131" customFormat="1"/>
    <row r="304" s="131" customFormat="1"/>
    <row r="305" s="131" customFormat="1"/>
    <row r="306" s="131" customFormat="1"/>
    <row r="307" s="131" customFormat="1"/>
    <row r="308" s="131" customFormat="1"/>
    <row r="309" s="131" customFormat="1"/>
    <row r="310" s="131" customFormat="1"/>
    <row r="311" s="131" customFormat="1"/>
    <row r="312" s="131" customFormat="1"/>
    <row r="313" s="131" customFormat="1"/>
    <row r="314" s="131" customFormat="1"/>
    <row r="315" s="131" customFormat="1"/>
    <row r="316" s="131" customFormat="1"/>
    <row r="317" s="131" customFormat="1"/>
    <row r="318" s="131" customFormat="1"/>
    <row r="319" s="131" customFormat="1"/>
    <row r="320" s="131" customFormat="1"/>
    <row r="321" s="131" customFormat="1"/>
    <row r="322" s="131" customFormat="1"/>
    <row r="323" s="131" customFormat="1"/>
    <row r="324" s="131" customFormat="1"/>
    <row r="325" s="131" customFormat="1"/>
    <row r="326" s="131" customFormat="1"/>
    <row r="327" s="131" customFormat="1"/>
    <row r="328" s="131" customFormat="1"/>
    <row r="329" s="131" customFormat="1"/>
    <row r="330" s="131" customFormat="1"/>
    <row r="331" s="131" customFormat="1"/>
    <row r="332" s="131" customFormat="1"/>
    <row r="333" s="131" customFormat="1"/>
    <row r="334" s="131" customFormat="1"/>
    <row r="335" s="131" customFormat="1"/>
    <row r="336" s="131" customFormat="1"/>
    <row r="337" s="131" customFormat="1"/>
    <row r="338" s="131" customFormat="1"/>
    <row r="339" s="131" customFormat="1"/>
    <row r="340" s="131" customFormat="1"/>
    <row r="341" s="131" customFormat="1"/>
    <row r="342" s="131" customFormat="1"/>
    <row r="343" s="131" customFormat="1"/>
    <row r="344" s="131" customFormat="1"/>
    <row r="345" s="131" customFormat="1"/>
    <row r="346" s="131" customFormat="1"/>
    <row r="347" s="131" customFormat="1"/>
    <row r="348" s="131" customFormat="1"/>
    <row r="349" s="131" customFormat="1"/>
    <row r="350" s="131" customFormat="1"/>
    <row r="351" s="131" customFormat="1"/>
    <row r="352" s="131" customFormat="1"/>
    <row r="353" s="131" customFormat="1"/>
    <row r="354" s="131" customFormat="1"/>
    <row r="355" s="131" customFormat="1"/>
    <row r="356" s="131" customFormat="1"/>
    <row r="357" s="131" customFormat="1"/>
    <row r="358" s="131" customFormat="1"/>
    <row r="359" s="131" customFormat="1"/>
    <row r="360" s="131" customFormat="1"/>
    <row r="361" s="131" customFormat="1"/>
    <row r="362" s="131" customFormat="1"/>
    <row r="363" s="131" customFormat="1"/>
    <row r="364" s="131" customFormat="1"/>
    <row r="365" s="131" customFormat="1"/>
    <row r="366" s="131" customFormat="1"/>
    <row r="367" s="131" customFormat="1"/>
    <row r="368" s="131" customFormat="1"/>
    <row r="369" s="131" customFormat="1"/>
    <row r="370" s="131" customFormat="1"/>
    <row r="371" s="131" customFormat="1"/>
    <row r="372" s="131" customFormat="1"/>
    <row r="373" s="131" customFormat="1"/>
    <row r="374" s="131" customFormat="1"/>
    <row r="375" s="131" customFormat="1"/>
    <row r="376" s="131" customFormat="1"/>
    <row r="377" s="131" customFormat="1"/>
    <row r="378" s="131" customFormat="1"/>
    <row r="379" s="131" customFormat="1"/>
    <row r="380" s="131" customFormat="1"/>
    <row r="381" s="131" customFormat="1"/>
    <row r="382" s="131" customFormat="1"/>
    <row r="383" s="131" customFormat="1"/>
    <row r="384" s="131" customFormat="1"/>
    <row r="385" s="131" customFormat="1"/>
    <row r="386" s="131" customFormat="1"/>
    <row r="387" s="131" customFormat="1"/>
    <row r="388" s="131" customFormat="1"/>
    <row r="389" s="131" customFormat="1"/>
    <row r="390" s="131" customFormat="1"/>
    <row r="391" s="131" customFormat="1"/>
    <row r="392" s="131" customFormat="1"/>
    <row r="393" s="131" customFormat="1"/>
    <row r="394" s="131" customFormat="1"/>
    <row r="395" s="131" customFormat="1"/>
    <row r="396" s="131" customFormat="1"/>
    <row r="397" s="131" customFormat="1"/>
    <row r="398" s="131" customFormat="1"/>
    <row r="399" s="131" customFormat="1"/>
    <row r="400" s="131" customFormat="1"/>
    <row r="401" s="131" customFormat="1"/>
    <row r="402" s="131" customFormat="1"/>
    <row r="403" s="131" customFormat="1"/>
    <row r="404" s="131" customFormat="1"/>
    <row r="405" s="131" customFormat="1"/>
    <row r="406" s="131" customFormat="1"/>
    <row r="407" s="131" customFormat="1"/>
    <row r="408" s="131" customFormat="1"/>
    <row r="409" s="131" customFormat="1"/>
    <row r="410" s="131" customFormat="1"/>
    <row r="411" s="131" customFormat="1"/>
    <row r="412" s="131" customFormat="1"/>
    <row r="413" s="131" customFormat="1"/>
    <row r="414" s="131" customFormat="1"/>
    <row r="415" s="131" customFormat="1"/>
    <row r="416" s="131" customFormat="1"/>
    <row r="417" s="131" customFormat="1"/>
    <row r="418" s="131" customFormat="1"/>
    <row r="419" s="131" customFormat="1"/>
    <row r="420" s="131" customFormat="1"/>
    <row r="421" s="131" customFormat="1"/>
    <row r="422" s="131" customFormat="1"/>
    <row r="423" s="131" customFormat="1"/>
    <row r="424" s="131" customFormat="1"/>
    <row r="425" s="131" customFormat="1"/>
    <row r="426" s="131" customFormat="1"/>
    <row r="427" s="131" customFormat="1"/>
    <row r="428" s="131" customFormat="1"/>
    <row r="429" s="131" customFormat="1"/>
    <row r="430" s="131" customFormat="1"/>
    <row r="431" s="131" customFormat="1"/>
    <row r="432" s="131" customFormat="1"/>
    <row r="433" s="131" customFormat="1"/>
    <row r="434" s="131" customFormat="1"/>
    <row r="435" s="131" customFormat="1"/>
    <row r="436" s="131" customFormat="1"/>
    <row r="437" s="131" customFormat="1"/>
    <row r="438" s="131" customFormat="1"/>
    <row r="439" s="131" customFormat="1"/>
    <row r="440" s="131" customFormat="1"/>
    <row r="441" s="131" customFormat="1"/>
    <row r="442" s="131" customFormat="1"/>
    <row r="443" s="131" customFormat="1"/>
    <row r="444" s="131" customFormat="1"/>
    <row r="445" s="131" customFormat="1"/>
    <row r="446" s="131" customFormat="1"/>
    <row r="447" s="131" customFormat="1"/>
    <row r="448" s="131" customFormat="1"/>
    <row r="449" s="131" customFormat="1"/>
    <row r="450" s="131" customFormat="1"/>
    <row r="451" s="131" customFormat="1"/>
    <row r="452" s="131" customFormat="1"/>
    <row r="453" s="131" customFormat="1"/>
    <row r="454" s="131" customFormat="1"/>
    <row r="455" s="131" customFormat="1"/>
    <row r="456" s="131" customFormat="1"/>
    <row r="457" s="131" customFormat="1"/>
    <row r="458" s="131" customFormat="1"/>
    <row r="459" s="131" customFormat="1"/>
    <row r="460" s="131" customFormat="1"/>
    <row r="461" s="131" customFormat="1"/>
    <row r="462" s="131" customFormat="1"/>
    <row r="463" s="131" customFormat="1"/>
    <row r="464" s="131" customFormat="1"/>
    <row r="465" s="131" customFormat="1"/>
    <row r="466" s="131" customFormat="1"/>
    <row r="467" s="131" customFormat="1"/>
    <row r="468" s="131" customFormat="1"/>
    <row r="469" s="131" customFormat="1"/>
    <row r="470" s="131" customFormat="1"/>
    <row r="471" s="131" customFormat="1"/>
    <row r="472" s="131" customFormat="1"/>
    <row r="473" s="131" customFormat="1"/>
    <row r="474" s="131" customFormat="1"/>
    <row r="475" s="131" customFormat="1"/>
    <row r="476" s="131" customFormat="1"/>
    <row r="477" s="131" customFormat="1"/>
    <row r="478" s="131" customFormat="1"/>
    <row r="479" s="131" customFormat="1"/>
    <row r="480" s="131" customFormat="1"/>
    <row r="481" s="131" customFormat="1"/>
    <row r="482" s="131" customFormat="1"/>
    <row r="483" s="131" customFormat="1"/>
    <row r="484" s="131" customFormat="1"/>
    <row r="485" s="131" customFormat="1"/>
    <row r="486" s="131" customFormat="1"/>
    <row r="487" s="131" customFormat="1"/>
    <row r="488" s="131" customFormat="1"/>
    <row r="489" s="131" customFormat="1"/>
    <row r="490" s="131" customFormat="1"/>
    <row r="491" s="131" customFormat="1"/>
    <row r="492" s="131" customFormat="1"/>
    <row r="493" s="131" customFormat="1"/>
    <row r="494" s="131" customFormat="1"/>
    <row r="495" s="131" customFormat="1"/>
    <row r="496" s="131" customFormat="1"/>
    <row r="497" s="131" customFormat="1"/>
    <row r="498" s="131" customFormat="1"/>
    <row r="499" s="131" customFormat="1"/>
    <row r="500" s="131" customFormat="1"/>
    <row r="501" s="131" customFormat="1"/>
    <row r="502" s="131" customFormat="1"/>
    <row r="503" s="131" customFormat="1"/>
    <row r="504" s="131" customFormat="1"/>
    <row r="505" s="131" customFormat="1"/>
    <row r="506" s="131" customFormat="1"/>
    <row r="507" s="131" customFormat="1"/>
    <row r="508" s="131" customFormat="1"/>
    <row r="509" s="131" customFormat="1"/>
    <row r="510" s="131" customFormat="1"/>
    <row r="511" s="131" customFormat="1"/>
    <row r="512" s="131" customFormat="1"/>
    <row r="513" s="131" customFormat="1"/>
    <row r="514" s="131" customFormat="1"/>
    <row r="515" s="131" customFormat="1"/>
    <row r="516" s="131" customFormat="1"/>
    <row r="517" s="131" customFormat="1"/>
    <row r="518" s="131" customFormat="1"/>
    <row r="519" s="131" customFormat="1"/>
    <row r="520" s="131" customFormat="1"/>
    <row r="521" s="131" customFormat="1"/>
    <row r="522" s="131" customFormat="1"/>
    <row r="523" s="131" customFormat="1"/>
    <row r="524" s="131" customFormat="1"/>
    <row r="525" s="131" customFormat="1"/>
    <row r="526" s="131" customFormat="1"/>
    <row r="527" s="131" customFormat="1"/>
    <row r="528" s="131" customFormat="1"/>
    <row r="529" s="131" customFormat="1"/>
    <row r="530" s="131" customFormat="1"/>
    <row r="531" s="131" customFormat="1"/>
    <row r="532" s="131" customFormat="1"/>
    <row r="533" s="131" customFormat="1"/>
    <row r="534" s="131" customFormat="1"/>
    <row r="535" s="131" customFormat="1"/>
    <row r="536" s="131" customFormat="1"/>
    <row r="537" s="131" customFormat="1"/>
    <row r="538" s="131" customFormat="1"/>
    <row r="539" s="131" customFormat="1"/>
    <row r="540" s="131" customFormat="1"/>
    <row r="541" s="131" customFormat="1"/>
    <row r="542" s="131" customFormat="1"/>
    <row r="543" s="131" customFormat="1"/>
    <row r="544" s="131" customFormat="1"/>
    <row r="545" s="131" customFormat="1"/>
    <row r="546" s="131" customFormat="1"/>
    <row r="547" s="131" customFormat="1"/>
    <row r="548" s="131" customFormat="1"/>
    <row r="549" s="131" customFormat="1"/>
    <row r="550" s="131" customFormat="1"/>
    <row r="551" s="131" customFormat="1"/>
    <row r="552" s="131" customFormat="1"/>
    <row r="553" s="131" customFormat="1"/>
    <row r="554" s="131" customFormat="1"/>
    <row r="555" s="131" customFormat="1"/>
    <row r="556" s="131" customFormat="1"/>
    <row r="557" s="131" customFormat="1"/>
    <row r="558" s="131" customFormat="1"/>
    <row r="559" s="131" customFormat="1"/>
    <row r="560" s="131" customFormat="1"/>
    <row r="561" s="131" customFormat="1"/>
    <row r="562" s="131" customFormat="1"/>
    <row r="563" s="131" customFormat="1"/>
    <row r="564" s="131" customFormat="1"/>
    <row r="565" s="131" customFormat="1"/>
    <row r="566" s="131" customFormat="1"/>
    <row r="567" s="131" customFormat="1"/>
    <row r="568" s="131" customFormat="1"/>
    <row r="569" s="131" customFormat="1"/>
    <row r="570" s="131" customFormat="1"/>
    <row r="571" s="131" customFormat="1"/>
    <row r="572" s="131" customFormat="1"/>
    <row r="573" s="131" customFormat="1"/>
    <row r="574" s="131" customFormat="1"/>
    <row r="575" s="131" customFormat="1"/>
    <row r="576" s="131" customFormat="1"/>
    <row r="577" s="131" customFormat="1"/>
    <row r="578" s="131" customFormat="1"/>
    <row r="579" s="131" customFormat="1"/>
    <row r="580" s="131" customFormat="1"/>
    <row r="581" s="131" customFormat="1"/>
    <row r="582" s="131" customFormat="1"/>
    <row r="583" s="131" customFormat="1"/>
    <row r="584" s="131" customFormat="1"/>
    <row r="585" s="131" customFormat="1"/>
    <row r="586" s="131" customFormat="1"/>
    <row r="587" s="131" customFormat="1"/>
    <row r="588" s="131" customFormat="1"/>
    <row r="589" s="131" customFormat="1"/>
    <row r="590" s="131" customFormat="1"/>
    <row r="591" s="131" customFormat="1"/>
  </sheetData>
  <sheetProtection selectLockedCells="1"/>
  <mergeCells count="78">
    <mergeCell ref="A5:B5"/>
    <mergeCell ref="C5:D5"/>
    <mergeCell ref="F5:G5"/>
    <mergeCell ref="H5:M5"/>
    <mergeCell ref="A1:M1"/>
    <mergeCell ref="A3:I3"/>
    <mergeCell ref="A4:F4"/>
    <mergeCell ref="H4:M4"/>
    <mergeCell ref="A6:B6"/>
    <mergeCell ref="D6:F6"/>
    <mergeCell ref="I6:K6"/>
    <mergeCell ref="A7:B7"/>
    <mergeCell ref="C7:E7"/>
    <mergeCell ref="I7:K7"/>
    <mergeCell ref="A8:B8"/>
    <mergeCell ref="C8:E8"/>
    <mergeCell ref="I8:K8"/>
    <mergeCell ref="A9:B9"/>
    <mergeCell ref="C9:E9"/>
    <mergeCell ref="J9:K9"/>
    <mergeCell ref="A10:F10"/>
    <mergeCell ref="J10:K10"/>
    <mergeCell ref="E11:M11"/>
    <mergeCell ref="B12:D12"/>
    <mergeCell ref="E12:E13"/>
    <mergeCell ref="F12:J12"/>
    <mergeCell ref="K12:K13"/>
    <mergeCell ref="L12:N13"/>
    <mergeCell ref="L25:N25"/>
    <mergeCell ref="L14:N14"/>
    <mergeCell ref="L15:N15"/>
    <mergeCell ref="L16:N16"/>
    <mergeCell ref="L17:N17"/>
    <mergeCell ref="L18:N18"/>
    <mergeCell ref="L19:N19"/>
    <mergeCell ref="L20:N20"/>
    <mergeCell ref="L21:N21"/>
    <mergeCell ref="L22:N22"/>
    <mergeCell ref="L23:N23"/>
    <mergeCell ref="L24:N24"/>
    <mergeCell ref="L37:N37"/>
    <mergeCell ref="L26:N26"/>
    <mergeCell ref="L27:N27"/>
    <mergeCell ref="L28:N28"/>
    <mergeCell ref="L29:N29"/>
    <mergeCell ref="L30:N30"/>
    <mergeCell ref="L31:N31"/>
    <mergeCell ref="L32:N32"/>
    <mergeCell ref="L33:N33"/>
    <mergeCell ref="L34:N34"/>
    <mergeCell ref="L35:N35"/>
    <mergeCell ref="L36:N36"/>
    <mergeCell ref="L43:N43"/>
    <mergeCell ref="L44:N44"/>
    <mergeCell ref="L45:N45"/>
    <mergeCell ref="L46:M46"/>
    <mergeCell ref="F48:I48"/>
    <mergeCell ref="L38:N38"/>
    <mergeCell ref="L39:N39"/>
    <mergeCell ref="L40:N40"/>
    <mergeCell ref="L41:N41"/>
    <mergeCell ref="L42:N42"/>
    <mergeCell ref="F53:I53"/>
    <mergeCell ref="A2:N2"/>
    <mergeCell ref="D60:M60"/>
    <mergeCell ref="F54:I54"/>
    <mergeCell ref="D55:E55"/>
    <mergeCell ref="F55:I55"/>
    <mergeCell ref="L57:M57"/>
    <mergeCell ref="L58:M58"/>
    <mergeCell ref="L59:M59"/>
    <mergeCell ref="F50:I50"/>
    <mergeCell ref="J50:J52"/>
    <mergeCell ref="F51:I51"/>
    <mergeCell ref="D52:E52"/>
    <mergeCell ref="F52:I52"/>
    <mergeCell ref="D49:E49"/>
    <mergeCell ref="F49:I49"/>
  </mergeCells>
  <printOptions horizontalCentered="1"/>
  <pageMargins left="0.25" right="0.25" top="0.5" bottom="0.5" header="0.5" footer="0.5"/>
  <pageSetup scale="62" orientation="portrait" r:id="rId1"/>
  <headerFooter alignWithMargins="0"/>
  <ignoredErrors>
    <ignoredError sqref="E14" formulaRange="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91"/>
  <sheetViews>
    <sheetView topLeftCell="A6" zoomScale="75" zoomScaleNormal="75" workbookViewId="0">
      <selection activeCell="A2" sqref="A2:N2"/>
    </sheetView>
  </sheetViews>
  <sheetFormatPr defaultRowHeight="12.75"/>
  <cols>
    <col min="1" max="1" width="8.140625" style="3" customWidth="1"/>
    <col min="2" max="5" width="13" style="131" customWidth="1"/>
    <col min="6" max="6" width="12.28515625" style="131" customWidth="1"/>
    <col min="7" max="7" width="12.42578125" style="131" customWidth="1"/>
    <col min="8" max="8" width="13.140625" style="131" customWidth="1"/>
    <col min="9" max="11" width="11.5703125" style="131" customWidth="1"/>
    <col min="12" max="12" width="11.5703125" style="122" customWidth="1"/>
    <col min="13" max="13" width="11.5703125" style="125" customWidth="1"/>
    <col min="14" max="14" width="11.5703125" style="193" customWidth="1"/>
    <col min="15" max="26" width="8.85546875" style="42" customWidth="1"/>
    <col min="27" max="16384" width="9.140625" style="131"/>
  </cols>
  <sheetData>
    <row r="1" spans="1:26" ht="13.5" thickBot="1">
      <c r="A1" s="609"/>
      <c r="B1" s="609"/>
      <c r="C1" s="609"/>
      <c r="D1" s="609"/>
      <c r="E1" s="609"/>
      <c r="F1" s="609"/>
      <c r="G1" s="609"/>
      <c r="H1" s="609"/>
      <c r="I1" s="609"/>
      <c r="J1" s="609"/>
      <c r="K1" s="609"/>
      <c r="L1" s="609"/>
      <c r="M1" s="609"/>
      <c r="O1" s="247"/>
    </row>
    <row r="2" spans="1:26" ht="27.75" thickTop="1" thickBot="1">
      <c r="A2" s="739" t="s">
        <v>0</v>
      </c>
      <c r="B2" s="588"/>
      <c r="C2" s="588"/>
      <c r="D2" s="588"/>
      <c r="E2" s="588"/>
      <c r="F2" s="588"/>
      <c r="G2" s="588"/>
      <c r="H2" s="588"/>
      <c r="I2" s="588"/>
      <c r="J2" s="588"/>
      <c r="K2" s="588"/>
      <c r="L2" s="588"/>
      <c r="M2" s="588"/>
      <c r="N2" s="589"/>
    </row>
    <row r="3" spans="1:26" s="116" customFormat="1" ht="18" hidden="1" customHeight="1" thickTop="1">
      <c r="A3" s="743"/>
      <c r="B3" s="744"/>
      <c r="C3" s="744"/>
      <c r="D3" s="744"/>
      <c r="E3" s="744"/>
      <c r="F3" s="744"/>
      <c r="G3" s="744"/>
      <c r="H3" s="744"/>
      <c r="I3" s="744"/>
      <c r="J3" s="290"/>
      <c r="K3" s="290"/>
      <c r="L3" s="291"/>
      <c r="M3" s="292"/>
      <c r="N3" s="293"/>
      <c r="O3" s="115"/>
      <c r="P3" s="115"/>
      <c r="Q3" s="115"/>
      <c r="R3" s="115"/>
      <c r="S3" s="115"/>
      <c r="T3" s="115"/>
      <c r="U3" s="115"/>
      <c r="V3" s="115"/>
      <c r="W3" s="115"/>
      <c r="X3" s="115"/>
      <c r="Y3" s="115"/>
      <c r="Z3" s="115"/>
    </row>
    <row r="4" spans="1:26" ht="33.75" thickTop="1">
      <c r="A4" s="551" t="s">
        <v>95</v>
      </c>
      <c r="B4" s="552"/>
      <c r="C4" s="552"/>
      <c r="D4" s="552"/>
      <c r="E4" s="552"/>
      <c r="F4" s="552"/>
      <c r="G4" s="53" t="s">
        <v>1</v>
      </c>
      <c r="H4" s="556"/>
      <c r="I4" s="556"/>
      <c r="J4" s="556"/>
      <c r="K4" s="556"/>
      <c r="L4" s="556"/>
      <c r="M4" s="557"/>
      <c r="N4" s="181"/>
    </row>
    <row r="5" spans="1:26" ht="23.25">
      <c r="A5" s="553" t="s">
        <v>111</v>
      </c>
      <c r="B5" s="554"/>
      <c r="C5" s="555"/>
      <c r="D5" s="555"/>
      <c r="E5" s="236"/>
      <c r="F5" s="559" t="s">
        <v>2</v>
      </c>
      <c r="G5" s="559"/>
      <c r="H5" s="561" t="s">
        <v>197</v>
      </c>
      <c r="I5" s="561"/>
      <c r="J5" s="561"/>
      <c r="K5" s="561"/>
      <c r="L5" s="561"/>
      <c r="M5" s="562"/>
      <c r="N5" s="181"/>
    </row>
    <row r="6" spans="1:26" ht="18.75" customHeight="1">
      <c r="A6" s="524" t="s">
        <v>30</v>
      </c>
      <c r="B6" s="525"/>
      <c r="C6" s="157"/>
      <c r="D6" s="526"/>
      <c r="E6" s="526"/>
      <c r="F6" s="526"/>
      <c r="G6" s="54" t="s">
        <v>85</v>
      </c>
      <c r="H6" s="55" t="s">
        <v>3</v>
      </c>
      <c r="I6" s="558"/>
      <c r="J6" s="558"/>
      <c r="K6" s="558"/>
      <c r="L6" s="118" t="s">
        <v>4</v>
      </c>
      <c r="M6" s="255"/>
      <c r="N6" s="181"/>
    </row>
    <row r="7" spans="1:26" ht="18.95" customHeight="1">
      <c r="A7" s="569" t="s">
        <v>84</v>
      </c>
      <c r="B7" s="570"/>
      <c r="C7" s="571"/>
      <c r="D7" s="571"/>
      <c r="E7" s="571"/>
      <c r="F7" s="243"/>
      <c r="G7" s="54" t="s">
        <v>85</v>
      </c>
      <c r="H7" s="55" t="s">
        <v>6</v>
      </c>
      <c r="I7" s="558"/>
      <c r="J7" s="558"/>
      <c r="K7" s="558"/>
      <c r="L7" s="118" t="s">
        <v>4</v>
      </c>
      <c r="M7" s="256"/>
      <c r="N7" s="181"/>
      <c r="O7" s="193"/>
    </row>
    <row r="8" spans="1:26" ht="18.95" customHeight="1">
      <c r="A8" s="565" t="s">
        <v>5</v>
      </c>
      <c r="B8" s="566"/>
      <c r="C8" s="528"/>
      <c r="D8" s="528"/>
      <c r="E8" s="528"/>
      <c r="F8" s="243"/>
      <c r="G8" s="54" t="s">
        <v>85</v>
      </c>
      <c r="H8" s="55" t="s">
        <v>8</v>
      </c>
      <c r="I8" s="558"/>
      <c r="J8" s="558"/>
      <c r="K8" s="558"/>
      <c r="L8" s="118" t="s">
        <v>4</v>
      </c>
      <c r="M8" s="256"/>
      <c r="N8" s="181"/>
    </row>
    <row r="9" spans="1:26" ht="18.95" customHeight="1">
      <c r="A9" s="565" t="s">
        <v>7</v>
      </c>
      <c r="B9" s="566"/>
      <c r="C9" s="528"/>
      <c r="D9" s="528"/>
      <c r="E9" s="528"/>
      <c r="F9" s="243"/>
      <c r="G9" s="244"/>
      <c r="H9" s="244"/>
      <c r="I9" s="52" t="s">
        <v>31</v>
      </c>
      <c r="J9" s="527"/>
      <c r="K9" s="527"/>
      <c r="L9" s="52" t="s">
        <v>32</v>
      </c>
      <c r="M9" s="256">
        <f>SUM(M6:M8)</f>
        <v>0</v>
      </c>
      <c r="N9" s="181"/>
    </row>
    <row r="10" spans="1:26" ht="19.5" customHeight="1" thickBot="1">
      <c r="A10" s="567"/>
      <c r="B10" s="568"/>
      <c r="C10" s="568"/>
      <c r="D10" s="568"/>
      <c r="E10" s="568"/>
      <c r="F10" s="568"/>
      <c r="G10" s="244"/>
      <c r="H10" s="244"/>
      <c r="I10" s="183"/>
      <c r="J10" s="546"/>
      <c r="K10" s="546"/>
      <c r="L10" s="183"/>
      <c r="M10" s="257"/>
      <c r="N10" s="181"/>
    </row>
    <row r="11" spans="1:26" ht="14.25" thickTop="1" thickBot="1">
      <c r="A11" s="180"/>
      <c r="B11" s="158" t="str">
        <f>G6</f>
        <v xml:space="preserve">d. </v>
      </c>
      <c r="C11" s="158" t="str">
        <f>G7</f>
        <v xml:space="preserve">d. </v>
      </c>
      <c r="D11" s="158" t="str">
        <f>G8</f>
        <v xml:space="preserve">d. </v>
      </c>
      <c r="E11" s="563"/>
      <c r="F11" s="563"/>
      <c r="G11" s="563"/>
      <c r="H11" s="563"/>
      <c r="I11" s="563"/>
      <c r="J11" s="563"/>
      <c r="K11" s="563"/>
      <c r="L11" s="563"/>
      <c r="M11" s="564"/>
      <c r="N11" s="262"/>
    </row>
    <row r="12" spans="1:26" ht="16.5" customHeight="1" thickTop="1">
      <c r="A12" s="98"/>
      <c r="B12" s="529" t="s">
        <v>93</v>
      </c>
      <c r="C12" s="530"/>
      <c r="D12" s="531"/>
      <c r="E12" s="522" t="s">
        <v>123</v>
      </c>
      <c r="F12" s="547" t="s">
        <v>9</v>
      </c>
      <c r="G12" s="548"/>
      <c r="H12" s="548"/>
      <c r="I12" s="548"/>
      <c r="J12" s="548"/>
      <c r="K12" s="549" t="s">
        <v>127</v>
      </c>
      <c r="L12" s="507" t="s">
        <v>110</v>
      </c>
      <c r="M12" s="508"/>
      <c r="N12" s="509"/>
    </row>
    <row r="13" spans="1:26" ht="53.1" customHeight="1" thickBot="1">
      <c r="A13" s="82" t="s">
        <v>10</v>
      </c>
      <c r="B13" s="191" t="s">
        <v>11</v>
      </c>
      <c r="C13" s="191" t="s">
        <v>86</v>
      </c>
      <c r="D13" s="192" t="s">
        <v>87</v>
      </c>
      <c r="E13" s="608"/>
      <c r="F13" s="188" t="s">
        <v>129</v>
      </c>
      <c r="G13" s="189" t="s">
        <v>119</v>
      </c>
      <c r="H13" s="189" t="s">
        <v>118</v>
      </c>
      <c r="I13" s="189" t="s">
        <v>120</v>
      </c>
      <c r="J13" s="190" t="s">
        <v>113</v>
      </c>
      <c r="K13" s="550"/>
      <c r="L13" s="510"/>
      <c r="M13" s="511"/>
      <c r="N13" s="512"/>
    </row>
    <row r="14" spans="1:26" s="3" customFormat="1" ht="18" customHeight="1" thickTop="1">
      <c r="A14" s="174">
        <v>1</v>
      </c>
      <c r="B14" s="79"/>
      <c r="C14" s="92"/>
      <c r="D14" s="79"/>
      <c r="E14" s="306">
        <f>SUM(B14:D14)</f>
        <v>0</v>
      </c>
      <c r="F14" s="240"/>
      <c r="G14" s="238"/>
      <c r="H14" s="238"/>
      <c r="I14" s="238"/>
      <c r="J14" s="241"/>
      <c r="K14" s="241"/>
      <c r="L14" s="605"/>
      <c r="M14" s="606"/>
      <c r="N14" s="607"/>
      <c r="O14" s="193"/>
      <c r="P14" s="42"/>
      <c r="Q14" s="42"/>
      <c r="R14" s="42"/>
      <c r="S14" s="42"/>
      <c r="T14" s="42"/>
      <c r="U14" s="42"/>
      <c r="V14" s="42"/>
      <c r="W14" s="42"/>
      <c r="X14" s="42"/>
      <c r="Y14" s="42"/>
      <c r="Z14" s="42"/>
    </row>
    <row r="15" spans="1:26" s="3" customFormat="1" ht="18" customHeight="1">
      <c r="A15" s="173">
        <v>2</v>
      </c>
      <c r="B15" s="79"/>
      <c r="C15" s="92"/>
      <c r="D15" s="79"/>
      <c r="E15" s="240">
        <f t="shared" ref="E15:E43" si="0">SUM(B15:D15)</f>
        <v>0</v>
      </c>
      <c r="F15" s="74"/>
      <c r="G15" s="75"/>
      <c r="H15" s="75"/>
      <c r="I15" s="75"/>
      <c r="J15" s="99"/>
      <c r="K15" s="200"/>
      <c r="L15" s="576"/>
      <c r="M15" s="577"/>
      <c r="N15" s="578"/>
      <c r="O15" s="193"/>
      <c r="P15" s="42"/>
      <c r="Q15" s="42"/>
      <c r="R15" s="42"/>
      <c r="S15" s="42"/>
      <c r="T15" s="42"/>
      <c r="U15" s="42"/>
      <c r="V15" s="42"/>
      <c r="W15" s="42"/>
      <c r="X15" s="42"/>
      <c r="Y15" s="42"/>
      <c r="Z15" s="42"/>
    </row>
    <row r="16" spans="1:26" s="3" customFormat="1" ht="18" customHeight="1" thickBot="1">
      <c r="A16" s="228">
        <v>3</v>
      </c>
      <c r="B16" s="229"/>
      <c r="C16" s="230"/>
      <c r="D16" s="229"/>
      <c r="E16" s="231">
        <f t="shared" si="0"/>
        <v>0</v>
      </c>
      <c r="F16" s="229"/>
      <c r="G16" s="229"/>
      <c r="H16" s="229"/>
      <c r="I16" s="229"/>
      <c r="J16" s="232"/>
      <c r="K16" s="234">
        <f>IF(SUM(OCT!L72+NOV!L68)&gt;40, SUM(OCT!L72+NOV!L68)-40, 0)</f>
        <v>0</v>
      </c>
      <c r="L16" s="513"/>
      <c r="M16" s="514"/>
      <c r="N16" s="515"/>
      <c r="O16" s="193"/>
      <c r="P16" s="42"/>
      <c r="Q16" s="42"/>
      <c r="R16" s="42"/>
      <c r="S16" s="42"/>
      <c r="T16" s="42"/>
      <c r="U16" s="42"/>
      <c r="V16" s="42"/>
      <c r="W16" s="42"/>
      <c r="X16" s="42"/>
      <c r="Y16" s="42"/>
      <c r="Z16" s="42"/>
    </row>
    <row r="17" spans="1:26" s="3" customFormat="1" ht="18" customHeight="1">
      <c r="A17" s="478">
        <v>4</v>
      </c>
      <c r="B17" s="475"/>
      <c r="C17" s="475"/>
      <c r="D17" s="475"/>
      <c r="E17" s="299">
        <f t="shared" si="0"/>
        <v>0</v>
      </c>
      <c r="F17" s="475"/>
      <c r="G17" s="475"/>
      <c r="H17" s="475"/>
      <c r="I17" s="475"/>
      <c r="J17" s="477"/>
      <c r="K17" s="477"/>
      <c r="L17" s="501"/>
      <c r="M17" s="502"/>
      <c r="N17" s="503"/>
      <c r="O17" s="193"/>
      <c r="P17" s="42"/>
      <c r="Q17" s="42"/>
      <c r="R17" s="42"/>
      <c r="S17" s="42"/>
      <c r="T17" s="42"/>
      <c r="U17" s="42"/>
      <c r="V17" s="42"/>
      <c r="W17" s="42"/>
      <c r="X17" s="42"/>
      <c r="Y17" s="42"/>
      <c r="Z17" s="42"/>
    </row>
    <row r="18" spans="1:26" s="3" customFormat="1" ht="18" customHeight="1">
      <c r="A18" s="171">
        <v>5</v>
      </c>
      <c r="B18" s="238"/>
      <c r="C18" s="238"/>
      <c r="D18" s="238"/>
      <c r="E18" s="240">
        <f t="shared" si="0"/>
        <v>0</v>
      </c>
      <c r="F18" s="238"/>
      <c r="G18" s="238"/>
      <c r="H18" s="238"/>
      <c r="I18" s="238"/>
      <c r="J18" s="241"/>
      <c r="K18" s="271"/>
      <c r="L18" s="498"/>
      <c r="M18" s="499"/>
      <c r="N18" s="500"/>
      <c r="O18" s="193"/>
      <c r="P18" s="42"/>
      <c r="Q18" s="42"/>
      <c r="R18" s="42"/>
      <c r="S18" s="42"/>
      <c r="T18" s="42"/>
      <c r="U18" s="42"/>
      <c r="V18" s="42"/>
      <c r="W18" s="42"/>
      <c r="X18" s="42"/>
      <c r="Y18" s="42"/>
      <c r="Z18" s="42"/>
    </row>
    <row r="19" spans="1:26" s="3" customFormat="1" ht="18" customHeight="1">
      <c r="A19" s="171">
        <v>6</v>
      </c>
      <c r="B19" s="79"/>
      <c r="C19" s="92"/>
      <c r="D19" s="79"/>
      <c r="E19" s="240">
        <f t="shared" si="0"/>
        <v>0</v>
      </c>
      <c r="F19" s="238"/>
      <c r="G19" s="238"/>
      <c r="H19" s="238"/>
      <c r="I19" s="238"/>
      <c r="J19" s="241"/>
      <c r="K19" s="241"/>
      <c r="L19" s="516"/>
      <c r="M19" s="517"/>
      <c r="N19" s="518"/>
      <c r="O19" s="193"/>
      <c r="P19" s="42"/>
      <c r="Q19" s="42"/>
      <c r="R19" s="42"/>
      <c r="S19" s="42"/>
      <c r="T19" s="42"/>
      <c r="U19" s="42"/>
      <c r="V19" s="42"/>
      <c r="W19" s="42"/>
      <c r="X19" s="42"/>
      <c r="Y19" s="42"/>
      <c r="Z19" s="42"/>
    </row>
    <row r="20" spans="1:26" s="3" customFormat="1" ht="18" customHeight="1">
      <c r="A20" s="173">
        <v>7</v>
      </c>
      <c r="B20" s="75"/>
      <c r="C20" s="93"/>
      <c r="D20" s="75"/>
      <c r="E20" s="240">
        <f t="shared" si="0"/>
        <v>0</v>
      </c>
      <c r="F20" s="75"/>
      <c r="G20" s="75"/>
      <c r="H20" s="75"/>
      <c r="I20" s="75"/>
      <c r="J20" s="99"/>
      <c r="K20" s="99"/>
      <c r="L20" s="516"/>
      <c r="M20" s="517"/>
      <c r="N20" s="518"/>
      <c r="O20" s="193"/>
      <c r="P20" s="42"/>
      <c r="Q20" s="42"/>
      <c r="R20" s="42"/>
      <c r="S20" s="42"/>
      <c r="T20" s="42"/>
      <c r="U20" s="42"/>
      <c r="V20" s="42"/>
      <c r="W20" s="42"/>
      <c r="X20" s="42"/>
      <c r="Y20" s="42"/>
      <c r="Z20" s="42"/>
    </row>
    <row r="21" spans="1:26" s="3" customFormat="1" ht="18" customHeight="1">
      <c r="A21" s="171">
        <v>8</v>
      </c>
      <c r="B21" s="238"/>
      <c r="C21" s="239"/>
      <c r="D21" s="238"/>
      <c r="E21" s="240">
        <f t="shared" si="0"/>
        <v>0</v>
      </c>
      <c r="F21" s="238"/>
      <c r="G21" s="238"/>
      <c r="H21" s="238"/>
      <c r="I21" s="238"/>
      <c r="J21" s="241"/>
      <c r="K21" s="271"/>
      <c r="L21" s="498"/>
      <c r="M21" s="499"/>
      <c r="N21" s="500"/>
      <c r="O21" s="193"/>
      <c r="P21" s="42"/>
      <c r="Q21" s="42"/>
      <c r="R21" s="42"/>
      <c r="S21" s="42"/>
      <c r="T21" s="42"/>
      <c r="U21" s="42"/>
      <c r="V21" s="42"/>
      <c r="W21" s="42"/>
      <c r="X21" s="42"/>
      <c r="Y21" s="42"/>
      <c r="Z21" s="42"/>
    </row>
    <row r="22" spans="1:26" s="3" customFormat="1" ht="18" customHeight="1">
      <c r="A22" s="173">
        <v>9</v>
      </c>
      <c r="B22" s="75"/>
      <c r="C22" s="93"/>
      <c r="D22" s="75"/>
      <c r="E22" s="240">
        <f t="shared" si="0"/>
        <v>0</v>
      </c>
      <c r="F22" s="75"/>
      <c r="G22" s="75"/>
      <c r="H22" s="75"/>
      <c r="I22" s="75"/>
      <c r="J22" s="99"/>
      <c r="K22" s="201"/>
      <c r="L22" s="516"/>
      <c r="M22" s="517"/>
      <c r="N22" s="518"/>
      <c r="O22" s="193"/>
      <c r="P22" s="42"/>
      <c r="Q22" s="42"/>
      <c r="R22" s="42"/>
      <c r="S22" s="42"/>
      <c r="T22" s="42"/>
      <c r="U22" s="42"/>
      <c r="V22" s="42"/>
      <c r="W22" s="42"/>
      <c r="X22" s="42"/>
      <c r="Y22" s="42"/>
      <c r="Z22" s="42"/>
    </row>
    <row r="23" spans="1:26" s="3" customFormat="1" ht="18" customHeight="1" thickBot="1">
      <c r="A23" s="228">
        <v>10</v>
      </c>
      <c r="B23" s="229"/>
      <c r="C23" s="229"/>
      <c r="D23" s="229"/>
      <c r="E23" s="231">
        <f t="shared" si="0"/>
        <v>0</v>
      </c>
      <c r="F23" s="231"/>
      <c r="G23" s="229"/>
      <c r="H23" s="229"/>
      <c r="I23" s="229"/>
      <c r="J23" s="232"/>
      <c r="K23" s="241">
        <f>IF(SUM(E17:E23)&gt;40, SUM(E17:E23)-40, 0)</f>
        <v>0</v>
      </c>
      <c r="L23" s="740"/>
      <c r="M23" s="741"/>
      <c r="N23" s="742"/>
      <c r="O23" s="193"/>
      <c r="P23" s="42"/>
      <c r="Q23" s="42"/>
      <c r="R23" s="42"/>
      <c r="S23" s="42"/>
      <c r="T23" s="42"/>
      <c r="U23" s="42"/>
      <c r="V23" s="42"/>
      <c r="W23" s="42"/>
      <c r="X23" s="42"/>
      <c r="Y23" s="42"/>
      <c r="Z23" s="42"/>
    </row>
    <row r="24" spans="1:26" s="3" customFormat="1" ht="18" customHeight="1">
      <c r="A24" s="478">
        <v>11</v>
      </c>
      <c r="B24" s="475"/>
      <c r="C24" s="476"/>
      <c r="D24" s="475"/>
      <c r="E24" s="299">
        <f t="shared" si="0"/>
        <v>0</v>
      </c>
      <c r="F24" s="475"/>
      <c r="G24" s="475"/>
      <c r="H24" s="475"/>
      <c r="I24" s="475"/>
      <c r="J24" s="477"/>
      <c r="K24" s="477"/>
      <c r="L24" s="501"/>
      <c r="M24" s="502"/>
      <c r="N24" s="503"/>
      <c r="O24" s="193"/>
      <c r="P24" s="42"/>
      <c r="Q24" s="42"/>
      <c r="R24" s="42"/>
      <c r="S24" s="42"/>
      <c r="T24" s="42"/>
      <c r="U24" s="42"/>
      <c r="V24" s="42"/>
      <c r="W24" s="42"/>
      <c r="X24" s="42"/>
      <c r="Y24" s="42"/>
      <c r="Z24" s="42"/>
    </row>
    <row r="25" spans="1:26" s="3" customFormat="1" ht="18" customHeight="1">
      <c r="A25" s="171">
        <v>12</v>
      </c>
      <c r="B25" s="480"/>
      <c r="C25" s="480"/>
      <c r="D25" s="480"/>
      <c r="E25" s="240">
        <f t="shared" si="0"/>
        <v>0</v>
      </c>
      <c r="F25" s="240" t="s">
        <v>96</v>
      </c>
      <c r="G25" s="238"/>
      <c r="H25" s="238"/>
      <c r="I25" s="238"/>
      <c r="J25" s="241"/>
      <c r="K25" s="271"/>
      <c r="L25" s="610" t="s">
        <v>201</v>
      </c>
      <c r="M25" s="611"/>
      <c r="N25" s="612"/>
      <c r="O25" s="193"/>
      <c r="P25" s="42"/>
      <c r="Q25" s="42"/>
      <c r="R25" s="42"/>
      <c r="S25" s="42"/>
      <c r="T25" s="42"/>
      <c r="U25" s="42"/>
      <c r="V25" s="42"/>
      <c r="W25" s="42"/>
      <c r="X25" s="42"/>
      <c r="Y25" s="42"/>
      <c r="Z25" s="42"/>
    </row>
    <row r="26" spans="1:26" s="3" customFormat="1" ht="18" customHeight="1">
      <c r="A26" s="171">
        <v>13</v>
      </c>
      <c r="B26" s="75"/>
      <c r="C26" s="93"/>
      <c r="D26" s="75"/>
      <c r="E26" s="240">
        <f t="shared" si="0"/>
        <v>0</v>
      </c>
      <c r="F26" s="88"/>
      <c r="G26" s="88"/>
      <c r="H26" s="88"/>
      <c r="I26" s="88"/>
      <c r="J26" s="100"/>
      <c r="K26" s="100"/>
      <c r="L26" s="516"/>
      <c r="M26" s="517"/>
      <c r="N26" s="518"/>
      <c r="O26" s="193"/>
      <c r="P26" s="42"/>
      <c r="Q26" s="42"/>
      <c r="R26" s="42"/>
      <c r="S26" s="42"/>
      <c r="T26" s="42"/>
      <c r="U26" s="42"/>
      <c r="V26" s="42"/>
      <c r="W26" s="42"/>
      <c r="X26" s="42"/>
      <c r="Y26" s="42"/>
      <c r="Z26" s="42"/>
    </row>
    <row r="27" spans="1:26" s="3" customFormat="1" ht="18" customHeight="1">
      <c r="A27" s="173">
        <v>14</v>
      </c>
      <c r="B27" s="75"/>
      <c r="C27" s="93"/>
      <c r="D27" s="75"/>
      <c r="E27" s="240">
        <f t="shared" si="0"/>
        <v>0</v>
      </c>
      <c r="F27" s="75"/>
      <c r="G27" s="75"/>
      <c r="H27" s="75"/>
      <c r="I27" s="75"/>
      <c r="J27" s="99"/>
      <c r="K27" s="99"/>
      <c r="L27" s="516"/>
      <c r="M27" s="517"/>
      <c r="N27" s="518"/>
      <c r="O27" s="193"/>
      <c r="P27" s="42"/>
      <c r="Q27" s="42"/>
      <c r="R27" s="42"/>
      <c r="S27" s="42"/>
      <c r="T27" s="42"/>
      <c r="U27" s="42"/>
      <c r="V27" s="42"/>
      <c r="W27" s="42"/>
      <c r="X27" s="42"/>
      <c r="Y27" s="42"/>
      <c r="Z27" s="42"/>
    </row>
    <row r="28" spans="1:26" s="3" customFormat="1" ht="18" customHeight="1">
      <c r="A28" s="171">
        <v>15</v>
      </c>
      <c r="B28" s="238"/>
      <c r="C28" s="239"/>
      <c r="D28" s="238"/>
      <c r="E28" s="240">
        <f t="shared" si="0"/>
        <v>0</v>
      </c>
      <c r="F28" s="238"/>
      <c r="G28" s="238"/>
      <c r="H28" s="238"/>
      <c r="I28" s="238"/>
      <c r="J28" s="241"/>
      <c r="K28" s="271"/>
      <c r="L28" s="498"/>
      <c r="M28" s="499"/>
      <c r="N28" s="500"/>
      <c r="O28" s="193"/>
      <c r="P28" s="42"/>
      <c r="Q28" s="42"/>
      <c r="R28" s="42"/>
      <c r="S28" s="42"/>
      <c r="T28" s="42"/>
      <c r="U28" s="42"/>
      <c r="V28" s="42"/>
      <c r="W28" s="42"/>
      <c r="X28" s="42"/>
      <c r="Y28" s="42"/>
      <c r="Z28" s="42"/>
    </row>
    <row r="29" spans="1:26" s="3" customFormat="1" ht="18" customHeight="1">
      <c r="A29" s="173">
        <v>16</v>
      </c>
      <c r="B29" s="75"/>
      <c r="C29" s="75"/>
      <c r="D29" s="75"/>
      <c r="E29" s="240">
        <f t="shared" si="0"/>
        <v>0</v>
      </c>
      <c r="F29" s="74"/>
      <c r="G29" s="75"/>
      <c r="H29" s="75"/>
      <c r="I29" s="75"/>
      <c r="J29" s="99"/>
      <c r="K29" s="200"/>
      <c r="L29" s="576"/>
      <c r="M29" s="577"/>
      <c r="N29" s="578"/>
      <c r="O29" s="193"/>
      <c r="P29" s="42"/>
      <c r="Q29" s="42"/>
      <c r="R29" s="42"/>
      <c r="S29" s="42"/>
      <c r="T29" s="42"/>
      <c r="U29" s="42"/>
      <c r="V29" s="42"/>
      <c r="W29" s="42"/>
      <c r="X29" s="42"/>
      <c r="Y29" s="42"/>
      <c r="Z29" s="42"/>
    </row>
    <row r="30" spans="1:26" s="3" customFormat="1" ht="18" customHeight="1" thickBot="1">
      <c r="A30" s="228">
        <v>17</v>
      </c>
      <c r="B30" s="229"/>
      <c r="C30" s="230"/>
      <c r="D30" s="229"/>
      <c r="E30" s="231">
        <f t="shared" si="0"/>
        <v>0</v>
      </c>
      <c r="F30" s="229"/>
      <c r="G30" s="229"/>
      <c r="H30" s="229"/>
      <c r="I30" s="229"/>
      <c r="J30" s="232"/>
      <c r="K30" s="234">
        <f>IF(SUM(E24:E30)&gt;40, SUM(E24:E30)-40, 0)</f>
        <v>0</v>
      </c>
      <c r="L30" s="599"/>
      <c r="M30" s="600"/>
      <c r="N30" s="601"/>
      <c r="O30" s="193"/>
      <c r="P30" s="42"/>
      <c r="Q30" s="42"/>
      <c r="R30" s="42"/>
      <c r="S30" s="42"/>
      <c r="T30" s="42"/>
      <c r="U30" s="42"/>
      <c r="V30" s="42"/>
      <c r="W30" s="42"/>
      <c r="X30" s="42"/>
      <c r="Y30" s="42"/>
      <c r="Z30" s="42"/>
    </row>
    <row r="31" spans="1:26" s="3" customFormat="1" ht="18" customHeight="1">
      <c r="A31" s="479">
        <v>18</v>
      </c>
      <c r="B31" s="475"/>
      <c r="C31" s="475"/>
      <c r="D31" s="475"/>
      <c r="E31" s="299">
        <f t="shared" si="0"/>
        <v>0</v>
      </c>
      <c r="F31" s="299"/>
      <c r="G31" s="475"/>
      <c r="H31" s="475"/>
      <c r="I31" s="475"/>
      <c r="J31" s="477"/>
      <c r="K31" s="477"/>
      <c r="L31" s="602"/>
      <c r="M31" s="603"/>
      <c r="N31" s="604"/>
      <c r="O31" s="193"/>
      <c r="P31" s="42"/>
      <c r="Q31" s="42"/>
      <c r="R31" s="42"/>
      <c r="S31" s="42"/>
      <c r="T31" s="42"/>
      <c r="U31" s="42"/>
      <c r="V31" s="42"/>
      <c r="W31" s="42"/>
      <c r="X31" s="42"/>
      <c r="Y31" s="42"/>
      <c r="Z31" s="42"/>
    </row>
    <row r="32" spans="1:26" s="3" customFormat="1" ht="18" customHeight="1">
      <c r="A32" s="172">
        <v>19</v>
      </c>
      <c r="B32" s="238"/>
      <c r="C32" s="238"/>
      <c r="D32" s="238"/>
      <c r="E32" s="240">
        <f t="shared" si="0"/>
        <v>0</v>
      </c>
      <c r="F32" s="240"/>
      <c r="G32" s="238"/>
      <c r="H32" s="238"/>
      <c r="I32" s="238"/>
      <c r="J32" s="241"/>
      <c r="K32" s="271"/>
      <c r="L32" s="613"/>
      <c r="M32" s="614"/>
      <c r="N32" s="615"/>
      <c r="O32" s="193"/>
      <c r="P32" s="42"/>
      <c r="Q32" s="42"/>
      <c r="R32" s="42"/>
      <c r="S32" s="42"/>
      <c r="T32" s="42"/>
      <c r="U32" s="42"/>
      <c r="V32" s="42"/>
      <c r="W32" s="42"/>
      <c r="X32" s="42"/>
      <c r="Y32" s="42"/>
      <c r="Z32" s="42"/>
    </row>
    <row r="33" spans="1:26" s="3" customFormat="1" ht="18" customHeight="1">
      <c r="A33" s="171">
        <v>20</v>
      </c>
      <c r="B33" s="75"/>
      <c r="C33" s="75"/>
      <c r="D33" s="75"/>
      <c r="E33" s="240">
        <f t="shared" si="0"/>
        <v>0</v>
      </c>
      <c r="F33" s="88"/>
      <c r="G33" s="88"/>
      <c r="H33" s="88"/>
      <c r="I33" s="88"/>
      <c r="J33" s="100"/>
      <c r="K33" s="100"/>
      <c r="L33" s="516"/>
      <c r="M33" s="517"/>
      <c r="N33" s="518"/>
      <c r="O33" s="193"/>
      <c r="P33" s="42"/>
      <c r="Q33" s="42"/>
      <c r="R33" s="42"/>
      <c r="S33" s="42"/>
      <c r="T33" s="42"/>
      <c r="U33" s="42"/>
      <c r="V33" s="42"/>
      <c r="W33" s="42"/>
      <c r="X33" s="42"/>
      <c r="Y33" s="42"/>
      <c r="Z33" s="42"/>
    </row>
    <row r="34" spans="1:26" s="3" customFormat="1" ht="18" customHeight="1">
      <c r="A34" s="175">
        <v>21</v>
      </c>
      <c r="B34" s="75"/>
      <c r="C34" s="75"/>
      <c r="D34" s="75"/>
      <c r="E34" s="240">
        <f t="shared" si="0"/>
        <v>0</v>
      </c>
      <c r="F34" s="75"/>
      <c r="G34" s="75"/>
      <c r="H34" s="75"/>
      <c r="I34" s="75"/>
      <c r="J34" s="99"/>
      <c r="K34" s="201"/>
      <c r="L34" s="582"/>
      <c r="M34" s="583"/>
      <c r="N34" s="584"/>
      <c r="O34" s="193"/>
      <c r="P34" s="42"/>
      <c r="Q34" s="42"/>
      <c r="R34" s="42"/>
      <c r="S34" s="42"/>
      <c r="T34" s="42"/>
      <c r="U34" s="42"/>
      <c r="V34" s="42"/>
      <c r="W34" s="42"/>
      <c r="X34" s="42"/>
      <c r="Y34" s="42"/>
      <c r="Z34" s="42"/>
    </row>
    <row r="35" spans="1:26" s="3" customFormat="1" ht="18" customHeight="1">
      <c r="A35" s="172">
        <v>22</v>
      </c>
      <c r="B35" s="75"/>
      <c r="C35" s="75"/>
      <c r="D35" s="75"/>
      <c r="E35" s="240">
        <f t="shared" si="0"/>
        <v>0</v>
      </c>
      <c r="F35" s="240" t="s">
        <v>96</v>
      </c>
      <c r="G35" s="238"/>
      <c r="H35" s="238"/>
      <c r="I35" s="238"/>
      <c r="J35" s="241"/>
      <c r="K35" s="241"/>
      <c r="L35" s="519" t="s">
        <v>176</v>
      </c>
      <c r="M35" s="520"/>
      <c r="N35" s="521"/>
      <c r="O35" s="193"/>
      <c r="P35" s="42"/>
      <c r="Q35" s="42"/>
      <c r="R35" s="42"/>
      <c r="S35" s="42"/>
      <c r="T35" s="42"/>
      <c r="U35" s="42"/>
      <c r="V35" s="42"/>
      <c r="W35" s="42"/>
      <c r="X35" s="42"/>
      <c r="Y35" s="42"/>
      <c r="Z35" s="42"/>
    </row>
    <row r="36" spans="1:26" s="3" customFormat="1" ht="18" customHeight="1">
      <c r="A36" s="173">
        <v>23</v>
      </c>
      <c r="B36" s="75"/>
      <c r="C36" s="75"/>
      <c r="D36" s="75"/>
      <c r="E36" s="240">
        <f t="shared" si="0"/>
        <v>0</v>
      </c>
      <c r="F36" s="74" t="s">
        <v>96</v>
      </c>
      <c r="G36" s="75"/>
      <c r="H36" s="75"/>
      <c r="I36" s="75"/>
      <c r="J36" s="99"/>
      <c r="K36" s="201"/>
      <c r="L36" s="519" t="s">
        <v>177</v>
      </c>
      <c r="M36" s="520"/>
      <c r="N36" s="521"/>
      <c r="O36" s="193"/>
      <c r="P36" s="42"/>
      <c r="Q36" s="42"/>
      <c r="R36" s="42"/>
      <c r="S36" s="42"/>
      <c r="T36" s="42"/>
      <c r="U36" s="42"/>
      <c r="V36" s="42"/>
      <c r="W36" s="42"/>
      <c r="X36" s="42"/>
      <c r="Y36" s="42"/>
      <c r="Z36" s="42"/>
    </row>
    <row r="37" spans="1:26" s="3" customFormat="1" ht="18" customHeight="1" thickBot="1">
      <c r="A37" s="228">
        <v>24</v>
      </c>
      <c r="B37" s="280"/>
      <c r="C37" s="280"/>
      <c r="D37" s="280"/>
      <c r="E37" s="231">
        <f t="shared" si="0"/>
        <v>0</v>
      </c>
      <c r="F37" s="231"/>
      <c r="G37" s="229"/>
      <c r="H37" s="229"/>
      <c r="I37" s="229"/>
      <c r="J37" s="232"/>
      <c r="K37" s="241">
        <f>IF(SUM(E31:E37)&gt;40, SUM(E31:E37)-40, 0)</f>
        <v>0</v>
      </c>
      <c r="L37" s="740"/>
      <c r="M37" s="741"/>
      <c r="N37" s="742"/>
      <c r="O37" s="193"/>
      <c r="P37" s="42"/>
      <c r="Q37" s="42"/>
      <c r="R37" s="42"/>
      <c r="S37" s="42"/>
      <c r="T37" s="42"/>
      <c r="U37" s="42"/>
      <c r="V37" s="42"/>
      <c r="W37" s="42"/>
      <c r="X37" s="42"/>
      <c r="Y37" s="42"/>
      <c r="Z37" s="42"/>
    </row>
    <row r="38" spans="1:26" s="3" customFormat="1" ht="18" customHeight="1">
      <c r="A38" s="479">
        <v>25</v>
      </c>
      <c r="B38" s="475"/>
      <c r="C38" s="475"/>
      <c r="D38" s="475"/>
      <c r="E38" s="299">
        <f t="shared" si="0"/>
        <v>0</v>
      </c>
      <c r="F38" s="475"/>
      <c r="G38" s="475"/>
      <c r="H38" s="475"/>
      <c r="I38" s="475"/>
      <c r="J38" s="477"/>
      <c r="K38" s="477"/>
      <c r="L38" s="573"/>
      <c r="M38" s="574"/>
      <c r="N38" s="575"/>
      <c r="O38" s="193"/>
      <c r="P38" s="42"/>
      <c r="Q38" s="42"/>
      <c r="R38" s="42"/>
      <c r="S38" s="42"/>
      <c r="T38" s="42"/>
      <c r="U38" s="42"/>
      <c r="V38" s="42"/>
      <c r="W38" s="42"/>
      <c r="X38" s="42"/>
      <c r="Y38" s="42"/>
      <c r="Z38" s="42"/>
    </row>
    <row r="39" spans="1:26" s="3" customFormat="1" ht="18" customHeight="1">
      <c r="A39" s="172">
        <v>26</v>
      </c>
      <c r="B39" s="238"/>
      <c r="C39" s="238"/>
      <c r="D39" s="238"/>
      <c r="E39" s="240">
        <f t="shared" si="0"/>
        <v>0</v>
      </c>
      <c r="F39" s="238"/>
      <c r="G39" s="238"/>
      <c r="H39" s="238"/>
      <c r="I39" s="238"/>
      <c r="J39" s="241"/>
      <c r="K39" s="271"/>
      <c r="L39" s="590"/>
      <c r="M39" s="591"/>
      <c r="N39" s="592"/>
      <c r="O39" s="193"/>
      <c r="P39" s="42"/>
      <c r="Q39" s="42"/>
      <c r="R39" s="42"/>
      <c r="S39" s="42"/>
      <c r="T39" s="42"/>
      <c r="U39" s="42"/>
      <c r="V39" s="42"/>
      <c r="W39" s="42"/>
      <c r="X39" s="42"/>
      <c r="Y39" s="42"/>
      <c r="Z39" s="42"/>
    </row>
    <row r="40" spans="1:26" s="3" customFormat="1" ht="18" customHeight="1">
      <c r="A40" s="171">
        <v>27</v>
      </c>
      <c r="B40" s="79"/>
      <c r="C40" s="94"/>
      <c r="D40" s="88"/>
      <c r="E40" s="240">
        <f t="shared" si="0"/>
        <v>0</v>
      </c>
      <c r="F40" s="88"/>
      <c r="G40" s="88"/>
      <c r="H40" s="88"/>
      <c r="I40" s="88"/>
      <c r="J40" s="100"/>
      <c r="K40" s="100"/>
      <c r="L40" s="516"/>
      <c r="M40" s="517"/>
      <c r="N40" s="518"/>
      <c r="O40" s="193"/>
      <c r="P40" s="42"/>
      <c r="Q40" s="42"/>
      <c r="R40" s="42"/>
      <c r="S40" s="42"/>
      <c r="T40" s="42"/>
      <c r="U40" s="42"/>
      <c r="V40" s="42"/>
      <c r="W40" s="42"/>
      <c r="X40" s="42"/>
      <c r="Y40" s="42"/>
      <c r="Z40" s="42"/>
    </row>
    <row r="41" spans="1:26" s="3" customFormat="1" ht="18" customHeight="1">
      <c r="A41" s="175">
        <v>28</v>
      </c>
      <c r="B41" s="75"/>
      <c r="C41" s="93"/>
      <c r="D41" s="75"/>
      <c r="E41" s="240">
        <f t="shared" si="0"/>
        <v>0</v>
      </c>
      <c r="F41" s="75"/>
      <c r="G41" s="75"/>
      <c r="H41" s="75"/>
      <c r="I41" s="75"/>
      <c r="J41" s="99"/>
      <c r="K41" s="201"/>
      <c r="L41" s="516"/>
      <c r="M41" s="517"/>
      <c r="N41" s="518"/>
      <c r="O41" s="193"/>
      <c r="P41" s="42"/>
      <c r="Q41" s="42"/>
      <c r="R41" s="42"/>
      <c r="S41" s="42"/>
      <c r="T41" s="42"/>
      <c r="U41" s="42"/>
      <c r="V41" s="42"/>
      <c r="W41" s="42"/>
      <c r="X41" s="42"/>
      <c r="Y41" s="42"/>
      <c r="Z41" s="42"/>
    </row>
    <row r="42" spans="1:26" s="3" customFormat="1" ht="18" customHeight="1">
      <c r="A42" s="172">
        <v>29</v>
      </c>
      <c r="B42" s="238"/>
      <c r="C42" s="239"/>
      <c r="D42" s="238"/>
      <c r="E42" s="240">
        <f t="shared" si="0"/>
        <v>0</v>
      </c>
      <c r="F42" s="238"/>
      <c r="G42" s="238"/>
      <c r="H42" s="238"/>
      <c r="I42" s="238"/>
      <c r="J42" s="241"/>
      <c r="K42" s="241"/>
      <c r="L42" s="498"/>
      <c r="M42" s="499"/>
      <c r="N42" s="500"/>
      <c r="O42" s="193"/>
      <c r="P42" s="42"/>
      <c r="Q42" s="42"/>
      <c r="R42" s="42"/>
      <c r="S42" s="42"/>
      <c r="T42" s="42"/>
      <c r="U42" s="42"/>
      <c r="V42" s="42"/>
      <c r="W42" s="42"/>
      <c r="X42" s="42"/>
      <c r="Y42" s="42"/>
      <c r="Z42" s="42"/>
    </row>
    <row r="43" spans="1:26" s="3" customFormat="1" ht="18" customHeight="1">
      <c r="A43" s="173">
        <v>30</v>
      </c>
      <c r="B43" s="75"/>
      <c r="C43" s="93"/>
      <c r="D43" s="75"/>
      <c r="E43" s="240">
        <f t="shared" si="0"/>
        <v>0</v>
      </c>
      <c r="F43" s="75"/>
      <c r="G43" s="75"/>
      <c r="H43" s="75"/>
      <c r="I43" s="75"/>
      <c r="J43" s="99"/>
      <c r="K43" s="99"/>
      <c r="L43" s="516"/>
      <c r="M43" s="517"/>
      <c r="N43" s="518"/>
      <c r="O43" s="193"/>
      <c r="P43" s="42"/>
      <c r="Q43" s="42"/>
      <c r="R43" s="42"/>
      <c r="S43" s="42"/>
      <c r="T43" s="42"/>
      <c r="U43" s="42"/>
      <c r="V43" s="42"/>
      <c r="W43" s="42"/>
      <c r="X43" s="42"/>
      <c r="Y43" s="42"/>
      <c r="Z43" s="42"/>
    </row>
    <row r="44" spans="1:26" s="3" customFormat="1" ht="18" customHeight="1">
      <c r="A44" s="171"/>
      <c r="B44" s="79"/>
      <c r="C44" s="92"/>
      <c r="D44" s="79"/>
      <c r="E44" s="240"/>
      <c r="F44" s="238"/>
      <c r="G44" s="238"/>
      <c r="H44" s="238"/>
      <c r="I44" s="238"/>
      <c r="J44" s="241"/>
      <c r="K44" s="99"/>
      <c r="L44" s="582"/>
      <c r="M44" s="583"/>
      <c r="N44" s="584"/>
      <c r="O44" s="193"/>
      <c r="P44" s="42"/>
      <c r="Q44" s="42"/>
      <c r="R44" s="42"/>
      <c r="S44" s="42"/>
      <c r="T44" s="42"/>
      <c r="U44" s="42"/>
      <c r="V44" s="42"/>
      <c r="W44" s="42"/>
      <c r="X44" s="42"/>
      <c r="Y44" s="42"/>
      <c r="Z44" s="42"/>
    </row>
    <row r="45" spans="1:26" s="3" customFormat="1" ht="18" customHeight="1" thickBot="1">
      <c r="A45" s="76"/>
      <c r="B45" s="84"/>
      <c r="C45" s="186"/>
      <c r="D45" s="187"/>
      <c r="E45" s="80"/>
      <c r="F45" s="78"/>
      <c r="G45" s="77"/>
      <c r="H45" s="78"/>
      <c r="I45" s="77"/>
      <c r="J45" s="101"/>
      <c r="K45" s="182"/>
      <c r="L45" s="593"/>
      <c r="M45" s="594"/>
      <c r="N45" s="595"/>
      <c r="O45" s="193"/>
      <c r="P45" s="42"/>
      <c r="Q45" s="42"/>
      <c r="R45" s="42"/>
      <c r="S45" s="42"/>
      <c r="T45" s="42"/>
      <c r="U45" s="42"/>
      <c r="V45" s="42"/>
      <c r="W45" s="42"/>
      <c r="X45" s="42"/>
      <c r="Y45" s="42"/>
      <c r="Z45" s="42"/>
    </row>
    <row r="46" spans="1:26" ht="18" customHeight="1" thickTop="1" thickBot="1">
      <c r="A46" s="97" t="s">
        <v>12</v>
      </c>
      <c r="B46" s="86">
        <f>SUM(B14:B44)</f>
        <v>0</v>
      </c>
      <c r="C46" s="85">
        <f>SUM(C14:C44)</f>
        <v>0</v>
      </c>
      <c r="D46" s="85">
        <f>SUM(D14:D44)</f>
        <v>0</v>
      </c>
      <c r="E46" s="83">
        <f t="shared" ref="E46:K46" si="1">SUM(E14:E44)</f>
        <v>0</v>
      </c>
      <c r="F46" s="72">
        <f t="shared" si="1"/>
        <v>0</v>
      </c>
      <c r="G46" s="73">
        <f t="shared" si="1"/>
        <v>0</v>
      </c>
      <c r="H46" s="176">
        <f t="shared" si="1"/>
        <v>0</v>
      </c>
      <c r="I46" s="177">
        <f t="shared" si="1"/>
        <v>0</v>
      </c>
      <c r="J46" s="184">
        <f>SUM(J14:J44)</f>
        <v>0</v>
      </c>
      <c r="K46" s="176">
        <f t="shared" si="1"/>
        <v>0</v>
      </c>
      <c r="L46" s="585"/>
      <c r="M46" s="586"/>
      <c r="N46" s="259"/>
    </row>
    <row r="47" spans="1:26" ht="16.5" thickTop="1">
      <c r="A47" s="39" t="s">
        <v>13</v>
      </c>
      <c r="B47" s="40"/>
      <c r="C47" s="81"/>
      <c r="D47" s="108"/>
      <c r="E47" s="108"/>
      <c r="F47" s="109"/>
      <c r="G47" s="108"/>
      <c r="H47" s="108"/>
      <c r="I47" s="108"/>
      <c r="J47" s="109"/>
      <c r="K47" s="108"/>
      <c r="L47" s="197"/>
      <c r="M47" s="250"/>
      <c r="N47" s="259"/>
    </row>
    <row r="48" spans="1:26" ht="18">
      <c r="A48" s="113"/>
      <c r="B48" s="110"/>
      <c r="C48" s="110"/>
      <c r="D48" s="110"/>
      <c r="E48" s="110"/>
      <c r="F48" s="545"/>
      <c r="G48" s="545"/>
      <c r="H48" s="545"/>
      <c r="I48" s="545"/>
      <c r="J48" s="198"/>
      <c r="K48" s="198"/>
      <c r="L48" s="198"/>
      <c r="M48" s="251"/>
      <c r="N48" s="259"/>
    </row>
    <row r="49" spans="1:14" s="131" customFormat="1">
      <c r="A49" s="41" t="s">
        <v>14</v>
      </c>
      <c r="B49" s="2"/>
      <c r="C49" s="111"/>
      <c r="D49" s="543" t="s">
        <v>10</v>
      </c>
      <c r="E49" s="543"/>
      <c r="F49" s="545"/>
      <c r="G49" s="545"/>
      <c r="H49" s="545"/>
      <c r="I49" s="545"/>
      <c r="J49" s="246"/>
      <c r="K49" s="198"/>
      <c r="L49" s="198"/>
      <c r="M49" s="251"/>
      <c r="N49" s="265"/>
    </row>
    <row r="50" spans="1:14" s="131" customFormat="1">
      <c r="A50" s="180"/>
      <c r="B50" s="193"/>
      <c r="C50" s="193"/>
      <c r="D50" s="193"/>
      <c r="E50" s="193"/>
      <c r="F50" s="545"/>
      <c r="G50" s="545"/>
      <c r="H50" s="545"/>
      <c r="I50" s="545"/>
      <c r="J50" s="542"/>
      <c r="K50" s="198"/>
      <c r="L50" s="198"/>
      <c r="M50" s="251"/>
      <c r="N50" s="266"/>
    </row>
    <row r="51" spans="1:14" s="131" customFormat="1" ht="15.95" customHeight="1">
      <c r="A51" s="112"/>
      <c r="B51" s="105"/>
      <c r="C51" s="105"/>
      <c r="D51" s="105"/>
      <c r="E51" s="105"/>
      <c r="F51" s="544"/>
      <c r="G51" s="544"/>
      <c r="H51" s="544"/>
      <c r="I51" s="544"/>
      <c r="J51" s="542"/>
      <c r="K51" s="199"/>
      <c r="L51" s="199"/>
      <c r="M51" s="252"/>
      <c r="N51" s="260"/>
    </row>
    <row r="52" spans="1:14" s="131" customFormat="1" ht="15.95" customHeight="1">
      <c r="A52" s="41" t="s">
        <v>16</v>
      </c>
      <c r="B52" s="111"/>
      <c r="C52" s="111"/>
      <c r="D52" s="543" t="s">
        <v>10</v>
      </c>
      <c r="E52" s="543"/>
      <c r="F52" s="544"/>
      <c r="G52" s="544"/>
      <c r="H52" s="544"/>
      <c r="I52" s="544"/>
      <c r="J52" s="542"/>
      <c r="K52" s="199"/>
      <c r="L52" s="199"/>
      <c r="M52" s="253"/>
      <c r="N52" s="267"/>
    </row>
    <row r="53" spans="1:14" s="131" customFormat="1" ht="15.95" customHeight="1">
      <c r="A53" s="180"/>
      <c r="B53" s="193"/>
      <c r="C53" s="193"/>
      <c r="D53" s="193"/>
      <c r="E53" s="193"/>
      <c r="F53" s="544"/>
      <c r="G53" s="544"/>
      <c r="H53" s="544"/>
      <c r="I53" s="544"/>
      <c r="J53" s="170"/>
      <c r="K53" s="199"/>
      <c r="L53" s="199"/>
      <c r="M53" s="252"/>
      <c r="N53" s="267"/>
    </row>
    <row r="54" spans="1:14" s="131" customFormat="1" ht="15.95" customHeight="1">
      <c r="A54" s="112"/>
      <c r="B54" s="105"/>
      <c r="C54" s="105"/>
      <c r="D54" s="105"/>
      <c r="E54" s="105"/>
      <c r="F54" s="544"/>
      <c r="G54" s="544"/>
      <c r="H54" s="544"/>
      <c r="I54" s="544"/>
      <c r="J54" s="199"/>
      <c r="K54" s="199"/>
      <c r="L54" s="199"/>
      <c r="M54" s="253"/>
      <c r="N54" s="267"/>
    </row>
    <row r="55" spans="1:14" s="131" customFormat="1" ht="15.95" customHeight="1">
      <c r="A55" s="41" t="s">
        <v>16</v>
      </c>
      <c r="B55" s="111"/>
      <c r="C55" s="111"/>
      <c r="D55" s="543" t="s">
        <v>10</v>
      </c>
      <c r="E55" s="543"/>
      <c r="F55" s="544"/>
      <c r="G55" s="544"/>
      <c r="H55" s="544"/>
      <c r="I55" s="544"/>
      <c r="J55" s="199"/>
      <c r="K55" s="199"/>
      <c r="L55" s="199"/>
      <c r="M55" s="252"/>
      <c r="N55" s="267"/>
    </row>
    <row r="56" spans="1:14" s="131" customFormat="1" ht="13.5" customHeight="1">
      <c r="A56" s="194"/>
      <c r="B56" s="106"/>
      <c r="C56" s="106"/>
      <c r="D56" s="106"/>
      <c r="E56" s="106"/>
      <c r="F56" s="106"/>
      <c r="G56" s="106"/>
      <c r="H56" s="106"/>
      <c r="I56" s="106"/>
      <c r="J56" s="106"/>
      <c r="K56" s="106"/>
      <c r="L56" s="119"/>
      <c r="M56" s="254"/>
      <c r="N56" s="267"/>
    </row>
    <row r="57" spans="1:14" s="131" customFormat="1" ht="13.5" customHeight="1">
      <c r="A57" s="195" t="s">
        <v>109</v>
      </c>
      <c r="B57" s="38">
        <f>+E46</f>
        <v>0</v>
      </c>
      <c r="C57" s="106"/>
      <c r="D57" s="106"/>
      <c r="E57" s="43"/>
      <c r="F57" s="44"/>
      <c r="G57" s="45"/>
      <c r="H57" s="45"/>
      <c r="I57" s="46"/>
      <c r="J57" s="46"/>
      <c r="K57" s="46"/>
      <c r="L57" s="534"/>
      <c r="M57" s="535"/>
      <c r="N57" s="267"/>
    </row>
    <row r="58" spans="1:14" s="131" customFormat="1" ht="13.5" customHeight="1">
      <c r="A58" s="196" t="s">
        <v>15</v>
      </c>
      <c r="B58" s="38">
        <f>G46</f>
        <v>0</v>
      </c>
      <c r="C58" s="106"/>
      <c r="D58" s="106"/>
      <c r="E58" s="43"/>
      <c r="F58" s="44"/>
      <c r="G58" s="45"/>
      <c r="H58" s="45"/>
      <c r="I58" s="46"/>
      <c r="J58" s="46"/>
      <c r="K58" s="46"/>
      <c r="L58" s="534"/>
      <c r="M58" s="535"/>
      <c r="N58" s="266"/>
    </row>
    <row r="59" spans="1:14" s="131" customFormat="1" ht="13.5" customHeight="1">
      <c r="A59" s="196" t="s">
        <v>21</v>
      </c>
      <c r="B59" s="38">
        <f>H46</f>
        <v>0</v>
      </c>
      <c r="C59" s="106"/>
      <c r="D59" s="106"/>
      <c r="E59" s="43"/>
      <c r="F59" s="44"/>
      <c r="G59" s="47"/>
      <c r="H59" s="47"/>
      <c r="I59" s="47"/>
      <c r="J59" s="47"/>
      <c r="K59" s="47"/>
      <c r="L59" s="534"/>
      <c r="M59" s="535"/>
      <c r="N59" s="260"/>
    </row>
    <row r="60" spans="1:14" s="131" customFormat="1" ht="13.5" customHeight="1" thickBot="1">
      <c r="A60" s="196" t="s">
        <v>22</v>
      </c>
      <c r="B60" s="38">
        <f>I46</f>
        <v>0</v>
      </c>
      <c r="C60" s="472"/>
      <c r="D60" s="532" t="s">
        <v>17</v>
      </c>
      <c r="E60" s="532"/>
      <c r="F60" s="532"/>
      <c r="G60" s="532"/>
      <c r="H60" s="532"/>
      <c r="I60" s="532"/>
      <c r="J60" s="532"/>
      <c r="K60" s="532"/>
      <c r="L60" s="532"/>
      <c r="M60" s="533"/>
      <c r="N60" s="268"/>
    </row>
    <row r="61" spans="1:14" s="131" customFormat="1" ht="27.75" customHeight="1" thickTop="1" thickBot="1">
      <c r="A61" s="196" t="s">
        <v>112</v>
      </c>
      <c r="B61" s="38">
        <f>J46</f>
        <v>0</v>
      </c>
      <c r="C61" s="50"/>
      <c r="D61" s="51"/>
      <c r="E61" s="160" t="s">
        <v>4</v>
      </c>
      <c r="F61" s="161" t="s">
        <v>109</v>
      </c>
      <c r="G61" s="162" t="s">
        <v>200</v>
      </c>
      <c r="H61" s="245" t="s">
        <v>199</v>
      </c>
      <c r="I61" s="163" t="s">
        <v>124</v>
      </c>
      <c r="J61" s="164" t="s">
        <v>121</v>
      </c>
      <c r="K61" s="164" t="s">
        <v>122</v>
      </c>
      <c r="L61" s="164" t="s">
        <v>168</v>
      </c>
      <c r="M61" s="248" t="s">
        <v>109</v>
      </c>
      <c r="N61" s="270" t="s">
        <v>170</v>
      </c>
    </row>
    <row r="62" spans="1:14" s="131" customFormat="1" ht="18.75" customHeight="1" thickTop="1">
      <c r="A62" s="196" t="s">
        <v>169</v>
      </c>
      <c r="B62" s="227">
        <f>K46</f>
        <v>0</v>
      </c>
      <c r="C62" s="159" t="str">
        <f>B11</f>
        <v xml:space="preserve">d. </v>
      </c>
      <c r="D62" s="87" t="s">
        <v>18</v>
      </c>
      <c r="E62" s="165">
        <f>M6</f>
        <v>0</v>
      </c>
      <c r="F62" s="166">
        <f>B46</f>
        <v>0</v>
      </c>
      <c r="G62" s="485">
        <f>MROUND(H62,0.25)</f>
        <v>0</v>
      </c>
      <c r="H62" s="484"/>
      <c r="I62" s="308"/>
      <c r="J62" s="309"/>
      <c r="K62" s="309"/>
      <c r="L62" s="309"/>
      <c r="M62" s="301">
        <f>F62+G62+I62+J62+K62-L62</f>
        <v>0</v>
      </c>
      <c r="N62" s="300"/>
    </row>
    <row r="63" spans="1:14" s="131" customFormat="1" ht="15.75">
      <c r="A63" s="196" t="s">
        <v>130</v>
      </c>
      <c r="B63" s="38">
        <f>F46</f>
        <v>0</v>
      </c>
      <c r="C63" s="159" t="str">
        <f>C11</f>
        <v xml:space="preserve">d. </v>
      </c>
      <c r="D63" s="87" t="s">
        <v>19</v>
      </c>
      <c r="E63" s="167">
        <f>M7</f>
        <v>0</v>
      </c>
      <c r="F63" s="168">
        <f>C46</f>
        <v>0</v>
      </c>
      <c r="G63" s="485">
        <f>MROUND(H63,0.25)</f>
        <v>0</v>
      </c>
      <c r="H63" s="484"/>
      <c r="I63" s="308"/>
      <c r="J63" s="309"/>
      <c r="K63" s="309"/>
      <c r="L63" s="309"/>
      <c r="M63" s="302">
        <f>F63+G63+I63+J63+K63-L63</f>
        <v>0</v>
      </c>
      <c r="N63" s="303"/>
    </row>
    <row r="64" spans="1:14" s="131" customFormat="1" ht="16.5" thickBot="1">
      <c r="A64" s="4"/>
      <c r="B64" s="38"/>
      <c r="C64" s="159" t="str">
        <f>D11</f>
        <v xml:space="preserve">d. </v>
      </c>
      <c r="D64" s="87" t="s">
        <v>20</v>
      </c>
      <c r="E64" s="167">
        <f>M8</f>
        <v>0</v>
      </c>
      <c r="F64" s="168">
        <f>D46</f>
        <v>0</v>
      </c>
      <c r="G64" s="485">
        <f>MROUND(H64,0.25)</f>
        <v>0</v>
      </c>
      <c r="H64" s="484"/>
      <c r="I64" s="310"/>
      <c r="J64" s="311"/>
      <c r="K64" s="311"/>
      <c r="L64" s="311"/>
      <c r="M64" s="304">
        <f>F64+G64+I64+J64+K64-L64</f>
        <v>0</v>
      </c>
      <c r="N64" s="305"/>
    </row>
    <row r="65" spans="1:14" s="131" customFormat="1" ht="16.5" thickTop="1">
      <c r="A65" s="5"/>
      <c r="B65" s="38">
        <f>B57+B58+B59+B60+B61-B62+B63</f>
        <v>0</v>
      </c>
      <c r="C65" s="48"/>
      <c r="D65" s="49"/>
      <c r="E65" s="169">
        <f>SUM(E62:E64)</f>
        <v>0</v>
      </c>
      <c r="F65" s="170">
        <f>SUM(F62:F64)</f>
        <v>0</v>
      </c>
      <c r="G65" s="170">
        <f>SUM(G62:G64)</f>
        <v>0</v>
      </c>
      <c r="H65" s="170">
        <f>F46</f>
        <v>0</v>
      </c>
      <c r="I65" s="263">
        <f>G46</f>
        <v>0</v>
      </c>
      <c r="J65" s="263">
        <f>H46</f>
        <v>0</v>
      </c>
      <c r="K65" s="263">
        <f>I46</f>
        <v>0</v>
      </c>
      <c r="L65" s="263">
        <f>K46</f>
        <v>0</v>
      </c>
      <c r="M65" s="264">
        <f>SUM(M62:M64)</f>
        <v>0</v>
      </c>
      <c r="N65" s="269"/>
    </row>
    <row r="66" spans="1:14" s="131" customFormat="1" ht="13.5" thickBot="1">
      <c r="A66" s="96"/>
      <c r="B66" s="95"/>
      <c r="C66" s="95"/>
      <c r="D66" s="95"/>
      <c r="E66" s="95"/>
      <c r="F66" s="95"/>
      <c r="G66" s="95"/>
      <c r="H66" s="95"/>
      <c r="I66" s="95"/>
      <c r="J66" s="95"/>
      <c r="K66" s="95"/>
      <c r="L66" s="120"/>
      <c r="M66" s="249"/>
      <c r="N66" s="260"/>
    </row>
    <row r="67" spans="1:14" s="131" customFormat="1" ht="13.5" thickTop="1">
      <c r="A67" s="42"/>
      <c r="B67" s="42"/>
      <c r="C67" s="42"/>
      <c r="D67" s="42"/>
      <c r="E67" s="42"/>
      <c r="F67" s="42"/>
      <c r="G67" s="42"/>
      <c r="H67" s="42"/>
      <c r="I67" s="42"/>
      <c r="J67" s="42"/>
      <c r="K67" s="42"/>
      <c r="L67" s="121"/>
      <c r="M67" s="123"/>
      <c r="N67" s="261"/>
    </row>
    <row r="68" spans="1:14" s="131" customFormat="1">
      <c r="A68" s="15"/>
      <c r="B68" s="15"/>
      <c r="C68" s="15"/>
      <c r="D68" s="15"/>
      <c r="E68" s="15"/>
      <c r="F68" s="15"/>
      <c r="G68" s="15"/>
      <c r="H68" s="57"/>
      <c r="I68" s="57"/>
      <c r="J68" s="57"/>
      <c r="K68" s="42"/>
      <c r="L68" s="237">
        <f>SUM(E14:E16)</f>
        <v>0</v>
      </c>
      <c r="M68" s="123"/>
    </row>
    <row r="69" spans="1:14" s="131" customFormat="1" ht="13.5" thickBot="1">
      <c r="A69" s="3"/>
      <c r="C69" s="16"/>
      <c r="D69" s="17" t="s">
        <v>24</v>
      </c>
      <c r="E69" s="18" t="s">
        <v>25</v>
      </c>
      <c r="F69" s="17" t="s">
        <v>26</v>
      </c>
      <c r="G69" s="17" t="s">
        <v>27</v>
      </c>
      <c r="H69" s="17" t="s">
        <v>28</v>
      </c>
      <c r="I69" s="42"/>
      <c r="J69" s="64" t="s">
        <v>94</v>
      </c>
      <c r="K69" s="42"/>
      <c r="L69" s="121"/>
      <c r="M69" s="123"/>
    </row>
    <row r="70" spans="1:14" s="131" customFormat="1" ht="15.75" thickTop="1">
      <c r="A70" s="107" t="s">
        <v>97</v>
      </c>
      <c r="B70" s="107"/>
      <c r="C70" s="23" t="s">
        <v>33</v>
      </c>
      <c r="D70" s="23">
        <v>5.7692E-2</v>
      </c>
      <c r="E70" s="22">
        <f>160*0.057692</f>
        <v>9.2307199999999998</v>
      </c>
      <c r="F70" s="22">
        <f>168*0.057692</f>
        <v>9.6922560000000004</v>
      </c>
      <c r="G70" s="22">
        <f>176*0.057692</f>
        <v>10.153791999999999</v>
      </c>
      <c r="H70" s="58">
        <f>184*0.057692</f>
        <v>10.615328</v>
      </c>
      <c r="I70" s="60"/>
      <c r="J70" s="65">
        <v>240</v>
      </c>
      <c r="K70" s="56"/>
      <c r="L70" s="69"/>
      <c r="M70" s="124"/>
    </row>
    <row r="71" spans="1:14" s="131" customFormat="1" ht="14.25">
      <c r="A71" s="3"/>
      <c r="B71" s="20" t="s">
        <v>21</v>
      </c>
      <c r="C71" s="23" t="s">
        <v>33</v>
      </c>
      <c r="D71" s="23">
        <v>4.6154000000000001E-2</v>
      </c>
      <c r="E71" s="22">
        <f>160*0.046154</f>
        <v>7.3846400000000001</v>
      </c>
      <c r="F71" s="22">
        <f>168*0.046154</f>
        <v>7.7538720000000003</v>
      </c>
      <c r="G71" s="22">
        <f>176*0.046154</f>
        <v>8.1231039999999997</v>
      </c>
      <c r="H71" s="22">
        <f>184*0.046154</f>
        <v>8.4923359999999999</v>
      </c>
      <c r="I71" s="59"/>
      <c r="J71" s="66"/>
      <c r="K71" s="56"/>
      <c r="L71" s="69"/>
      <c r="M71" s="124"/>
    </row>
    <row r="72" spans="1:14" s="131" customFormat="1">
      <c r="A72" s="21"/>
      <c r="B72" s="21"/>
      <c r="C72" s="21"/>
      <c r="D72" s="21"/>
      <c r="E72" s="21"/>
      <c r="F72" s="21"/>
      <c r="G72" s="21"/>
      <c r="H72" s="21"/>
      <c r="I72" s="21"/>
      <c r="J72" s="67"/>
      <c r="K72" s="42"/>
      <c r="L72" s="237">
        <f>SUM(E38:E43)</f>
        <v>0</v>
      </c>
      <c r="M72" s="123"/>
    </row>
    <row r="73" spans="1:14" s="131" customFormat="1">
      <c r="A73" s="15"/>
      <c r="B73" s="15"/>
      <c r="C73" s="15"/>
      <c r="D73" s="15"/>
      <c r="E73" s="15"/>
      <c r="F73" s="15"/>
      <c r="G73" s="15"/>
      <c r="H73" s="57"/>
      <c r="I73" s="57"/>
      <c r="J73" s="68"/>
      <c r="K73" s="42"/>
      <c r="L73" s="121"/>
      <c r="M73" s="123"/>
    </row>
    <row r="74" spans="1:14" s="131" customFormat="1" ht="13.5" thickBot="1">
      <c r="A74" s="16"/>
      <c r="C74" s="16"/>
      <c r="D74" s="17" t="s">
        <v>24</v>
      </c>
      <c r="E74" s="18" t="s">
        <v>25</v>
      </c>
      <c r="F74" s="17" t="s">
        <v>26</v>
      </c>
      <c r="G74" s="17" t="s">
        <v>27</v>
      </c>
      <c r="H74" s="17" t="s">
        <v>28</v>
      </c>
      <c r="I74" s="61"/>
      <c r="J74" s="64" t="s">
        <v>94</v>
      </c>
      <c r="K74" s="42"/>
      <c r="L74" s="121"/>
      <c r="M74" s="123"/>
    </row>
    <row r="75" spans="1:14" s="131" customFormat="1" ht="15.75" thickTop="1">
      <c r="A75" s="107" t="s">
        <v>98</v>
      </c>
      <c r="B75" s="107"/>
      <c r="C75" s="23" t="s">
        <v>33</v>
      </c>
      <c r="D75" s="23">
        <v>6.9231000000000001E-2</v>
      </c>
      <c r="E75" s="22" t="s">
        <v>29</v>
      </c>
      <c r="F75" s="22">
        <v>11.630808</v>
      </c>
      <c r="G75" s="22">
        <v>12.184656</v>
      </c>
      <c r="H75" s="22">
        <v>12.738504000000001</v>
      </c>
      <c r="I75" s="56"/>
      <c r="J75" s="65">
        <v>288</v>
      </c>
      <c r="K75" s="56"/>
      <c r="L75" s="69"/>
      <c r="M75" s="124"/>
    </row>
    <row r="76" spans="1:14" s="131" customFormat="1" ht="14.25">
      <c r="A76" s="19"/>
      <c r="B76" s="20" t="s">
        <v>21</v>
      </c>
      <c r="C76" s="23" t="s">
        <v>33</v>
      </c>
      <c r="D76" s="23">
        <v>4.6154000000000001E-2</v>
      </c>
      <c r="E76" s="24">
        <f>160*0.046154</f>
        <v>7.3846400000000001</v>
      </c>
      <c r="F76" s="24">
        <f>168*0.046154</f>
        <v>7.7538720000000003</v>
      </c>
      <c r="G76" s="24">
        <f>176*0.046154</f>
        <v>8.1231039999999997</v>
      </c>
      <c r="H76" s="24">
        <f>184*0.046154</f>
        <v>8.4923359999999999</v>
      </c>
      <c r="I76" s="59"/>
      <c r="J76" s="69"/>
      <c r="K76" s="56"/>
      <c r="L76" s="69"/>
      <c r="M76" s="124"/>
    </row>
    <row r="77" spans="1:14" s="131" customFormat="1">
      <c r="A77" s="21"/>
      <c r="B77" s="21"/>
      <c r="C77" s="21"/>
      <c r="D77" s="21"/>
      <c r="E77" s="21"/>
      <c r="F77" s="21"/>
      <c r="G77" s="21"/>
      <c r="H77" s="21"/>
      <c r="I77" s="21"/>
      <c r="J77" s="67"/>
      <c r="K77" s="42"/>
      <c r="L77" s="121"/>
      <c r="M77" s="123"/>
    </row>
    <row r="78" spans="1:14" s="131" customFormat="1">
      <c r="A78" s="15"/>
      <c r="B78" s="15"/>
      <c r="C78" s="15"/>
      <c r="D78" s="15"/>
      <c r="E78" s="15"/>
      <c r="F78" s="15"/>
      <c r="G78" s="15"/>
      <c r="H78" s="15"/>
      <c r="I78" s="57"/>
      <c r="J78" s="68"/>
      <c r="K78" s="42"/>
      <c r="L78" s="121"/>
      <c r="M78" s="123"/>
    </row>
    <row r="79" spans="1:14" s="131" customFormat="1" ht="13.5" thickBot="1">
      <c r="A79" s="16"/>
      <c r="C79" s="16"/>
      <c r="D79" s="17" t="s">
        <v>24</v>
      </c>
      <c r="E79" s="18" t="s">
        <v>25</v>
      </c>
      <c r="F79" s="17" t="s">
        <v>26</v>
      </c>
      <c r="G79" s="17" t="s">
        <v>27</v>
      </c>
      <c r="H79" s="17" t="s">
        <v>28</v>
      </c>
      <c r="I79" s="42"/>
      <c r="J79" s="70" t="s">
        <v>94</v>
      </c>
      <c r="K79" s="42"/>
      <c r="L79" s="121"/>
      <c r="M79" s="123"/>
    </row>
    <row r="80" spans="1:14" s="131" customFormat="1" ht="15.75" thickTop="1">
      <c r="A80" s="107" t="s">
        <v>99</v>
      </c>
      <c r="B80" s="107"/>
      <c r="C80" s="23" t="s">
        <v>33</v>
      </c>
      <c r="D80" s="23">
        <v>8.0768999999999994E-2</v>
      </c>
      <c r="E80" s="22">
        <f>160*D80</f>
        <v>12.923039999999999</v>
      </c>
      <c r="F80" s="22">
        <f>168*D80</f>
        <v>13.569191999999999</v>
      </c>
      <c r="G80" s="22">
        <f>176*D80</f>
        <v>14.215343999999998</v>
      </c>
      <c r="H80" s="22">
        <f>184*D80</f>
        <v>14.861495999999999</v>
      </c>
      <c r="I80" s="60"/>
      <c r="J80" s="71">
        <v>336</v>
      </c>
      <c r="K80" s="56"/>
      <c r="L80" s="69"/>
      <c r="M80" s="124"/>
    </row>
    <row r="81" spans="1:13" s="131" customFormat="1" ht="14.25">
      <c r="A81" s="19"/>
      <c r="B81" s="20" t="s">
        <v>21</v>
      </c>
      <c r="C81" s="23" t="s">
        <v>33</v>
      </c>
      <c r="D81" s="23">
        <v>4.6154000000000001E-2</v>
      </c>
      <c r="E81" s="24">
        <f>160*0.046154</f>
        <v>7.3846400000000001</v>
      </c>
      <c r="F81" s="24">
        <f>168*0.046154</f>
        <v>7.7538720000000003</v>
      </c>
      <c r="G81" s="24">
        <f>176*0.046154</f>
        <v>8.1231039999999997</v>
      </c>
      <c r="H81" s="24">
        <f>184*0.046154</f>
        <v>8.4923359999999999</v>
      </c>
      <c r="I81" s="59"/>
      <c r="J81" s="69"/>
      <c r="K81" s="56"/>
      <c r="L81" s="69"/>
      <c r="M81" s="124"/>
    </row>
    <row r="82" spans="1:13" s="131" customFormat="1">
      <c r="A82" s="21"/>
      <c r="B82" s="21"/>
      <c r="C82" s="21"/>
      <c r="D82" s="21"/>
      <c r="E82" s="21"/>
      <c r="F82" s="21"/>
      <c r="G82" s="21"/>
      <c r="H82" s="21"/>
      <c r="I82" s="21"/>
      <c r="J82" s="67"/>
      <c r="K82" s="42"/>
      <c r="L82" s="121"/>
      <c r="M82" s="123"/>
    </row>
    <row r="83" spans="1:13" s="131" customFormat="1">
      <c r="A83" s="15"/>
      <c r="B83" s="15"/>
      <c r="C83" s="15"/>
      <c r="D83" s="15"/>
      <c r="E83" s="15"/>
      <c r="F83" s="15"/>
      <c r="G83" s="15"/>
      <c r="H83" s="15"/>
      <c r="I83" s="57"/>
      <c r="J83" s="68"/>
      <c r="K83" s="42"/>
      <c r="L83" s="121"/>
      <c r="M83" s="123"/>
    </row>
    <row r="84" spans="1:13" s="131" customFormat="1" ht="13.5" thickBot="1">
      <c r="A84" s="16"/>
      <c r="C84" s="16"/>
      <c r="D84" s="17" t="s">
        <v>24</v>
      </c>
      <c r="E84" s="18" t="s">
        <v>25</v>
      </c>
      <c r="F84" s="17" t="s">
        <v>26</v>
      </c>
      <c r="G84" s="17" t="s">
        <v>27</v>
      </c>
      <c r="H84" s="62" t="s">
        <v>28</v>
      </c>
      <c r="I84" s="42"/>
      <c r="J84" s="64" t="s">
        <v>94</v>
      </c>
      <c r="K84" s="42"/>
      <c r="L84" s="121"/>
      <c r="M84" s="123"/>
    </row>
    <row r="85" spans="1:13" s="131" customFormat="1" ht="15.75" thickTop="1">
      <c r="A85" s="107" t="s">
        <v>100</v>
      </c>
      <c r="B85" s="107"/>
      <c r="C85" s="23" t="s">
        <v>33</v>
      </c>
      <c r="D85" s="23">
        <v>9.2308000000000001E-2</v>
      </c>
      <c r="E85" s="22">
        <f>160*D85</f>
        <v>14.76928</v>
      </c>
      <c r="F85" s="22">
        <f>168*D85</f>
        <v>15.507744000000001</v>
      </c>
      <c r="G85" s="22">
        <f>176*D85</f>
        <v>16.246207999999999</v>
      </c>
      <c r="H85" s="63">
        <f>184*D85</f>
        <v>16.984672</v>
      </c>
      <c r="I85" s="60"/>
      <c r="J85" s="65">
        <v>384</v>
      </c>
      <c r="K85" s="56"/>
      <c r="L85" s="69"/>
      <c r="M85" s="124"/>
    </row>
    <row r="86" spans="1:13" s="131" customFormat="1" ht="14.25">
      <c r="A86" s="19"/>
      <c r="B86" s="20" t="s">
        <v>21</v>
      </c>
      <c r="C86" s="23" t="s">
        <v>33</v>
      </c>
      <c r="D86" s="23">
        <v>4.6154000000000001E-2</v>
      </c>
      <c r="E86" s="24">
        <f>160*0.046154</f>
        <v>7.3846400000000001</v>
      </c>
      <c r="F86" s="24">
        <f>168*0.046154</f>
        <v>7.7538720000000003</v>
      </c>
      <c r="G86" s="24">
        <f>176*0.046154</f>
        <v>8.1231039999999997</v>
      </c>
      <c r="H86" s="24">
        <f>184*0.046154</f>
        <v>8.4923359999999999</v>
      </c>
      <c r="I86" s="56"/>
      <c r="J86" s="66"/>
      <c r="K86" s="56"/>
      <c r="L86" s="69"/>
      <c r="M86" s="124"/>
    </row>
    <row r="87" spans="1:13" s="131" customFormat="1">
      <c r="A87" s="21"/>
      <c r="B87" s="21"/>
      <c r="C87" s="21"/>
      <c r="D87" s="21"/>
      <c r="E87" s="21"/>
      <c r="F87" s="21"/>
      <c r="G87" s="21"/>
      <c r="H87" s="21"/>
      <c r="I87" s="21"/>
      <c r="J87" s="21"/>
      <c r="K87" s="42"/>
      <c r="L87" s="121"/>
      <c r="M87" s="123"/>
    </row>
    <row r="88" spans="1:13" s="131" customFormat="1">
      <c r="A88" s="42"/>
      <c r="B88" s="42"/>
      <c r="C88" s="42"/>
      <c r="D88" s="42"/>
      <c r="E88" s="42"/>
      <c r="F88" s="42"/>
      <c r="G88" s="42"/>
      <c r="H88" s="42"/>
      <c r="I88" s="42"/>
      <c r="J88" s="42"/>
      <c r="K88" s="42"/>
      <c r="L88" s="121"/>
      <c r="M88" s="123"/>
    </row>
    <row r="89" spans="1:13" s="131" customFormat="1">
      <c r="A89" s="42"/>
      <c r="B89" s="42"/>
      <c r="C89" s="42"/>
      <c r="D89" s="42"/>
      <c r="E89" s="42"/>
      <c r="F89" s="42"/>
      <c r="G89" s="42"/>
      <c r="H89" s="42"/>
      <c r="I89" s="42"/>
      <c r="J89" s="42"/>
      <c r="K89" s="42"/>
      <c r="L89" s="121"/>
      <c r="M89" s="123"/>
    </row>
    <row r="90" spans="1:13" s="131" customFormat="1">
      <c r="A90" s="42"/>
      <c r="B90" s="42"/>
      <c r="C90" s="42"/>
      <c r="D90" s="42"/>
      <c r="E90" s="42"/>
      <c r="F90" s="42"/>
      <c r="G90" s="42"/>
      <c r="H90" s="42"/>
      <c r="I90" s="42"/>
      <c r="J90" s="42"/>
      <c r="K90" s="42"/>
      <c r="L90" s="121"/>
      <c r="M90" s="123"/>
    </row>
    <row r="91" spans="1:13" s="131" customFormat="1">
      <c r="A91" s="42"/>
      <c r="B91" s="42"/>
      <c r="C91" s="185"/>
      <c r="D91" s="42"/>
      <c r="E91" s="42"/>
      <c r="F91" s="42"/>
      <c r="G91" s="42"/>
      <c r="H91" s="42"/>
      <c r="I91" s="42"/>
      <c r="J91" s="42"/>
      <c r="K91" s="42"/>
      <c r="L91" s="121"/>
      <c r="M91" s="123"/>
    </row>
    <row r="92" spans="1:13" s="131" customFormat="1">
      <c r="A92" s="42"/>
      <c r="B92" s="42"/>
      <c r="C92" s="42"/>
      <c r="D92" s="42"/>
      <c r="E92" s="42"/>
      <c r="F92" s="42"/>
      <c r="G92" s="42"/>
      <c r="H92" s="42"/>
      <c r="I92" s="42"/>
      <c r="J92" s="42"/>
      <c r="K92" s="42"/>
      <c r="L92" s="121"/>
      <c r="M92" s="123"/>
    </row>
    <row r="93" spans="1:13" s="131" customFormat="1">
      <c r="A93" s="42"/>
      <c r="B93" s="42"/>
      <c r="C93" s="42"/>
      <c r="D93" s="42"/>
      <c r="E93" s="42"/>
      <c r="F93" s="42"/>
      <c r="G93" s="42"/>
      <c r="H93" s="42"/>
      <c r="I93" s="42"/>
      <c r="J93" s="42"/>
      <c r="K93" s="42"/>
      <c r="L93" s="121"/>
      <c r="M93" s="123"/>
    </row>
    <row r="94" spans="1:13" s="131" customFormat="1">
      <c r="A94" s="42"/>
      <c r="B94" s="42"/>
      <c r="C94" s="42"/>
      <c r="D94" s="42"/>
      <c r="E94" s="42"/>
      <c r="F94" s="42"/>
      <c r="G94" s="42"/>
      <c r="H94" s="42"/>
      <c r="I94" s="42"/>
      <c r="J94" s="42"/>
      <c r="K94" s="42"/>
      <c r="L94" s="121"/>
      <c r="M94" s="123"/>
    </row>
    <row r="95" spans="1:13" s="131" customFormat="1">
      <c r="A95" s="42"/>
      <c r="B95" s="42"/>
      <c r="C95" s="42"/>
      <c r="D95" s="42"/>
      <c r="E95" s="42"/>
      <c r="F95" s="42"/>
      <c r="G95" s="42"/>
      <c r="H95" s="42"/>
      <c r="I95" s="42"/>
      <c r="J95" s="42"/>
      <c r="K95" s="42"/>
      <c r="L95" s="121"/>
      <c r="M95" s="123"/>
    </row>
    <row r="96" spans="1:13" s="131" customFormat="1">
      <c r="A96" s="42"/>
      <c r="B96" s="42"/>
      <c r="C96" s="42"/>
      <c r="D96" s="42"/>
      <c r="E96" s="42"/>
      <c r="F96" s="42"/>
      <c r="G96" s="42"/>
      <c r="H96" s="42"/>
      <c r="I96" s="42"/>
      <c r="J96" s="42"/>
      <c r="K96" s="42"/>
      <c r="L96" s="121"/>
      <c r="M96" s="123"/>
    </row>
    <row r="97" spans="1:14" s="131" customFormat="1">
      <c r="A97" s="42"/>
      <c r="B97" s="42"/>
      <c r="C97" s="42"/>
      <c r="D97" s="42"/>
      <c r="E97" s="42"/>
      <c r="F97" s="42"/>
      <c r="G97" s="42"/>
      <c r="H97" s="42"/>
      <c r="I97" s="42"/>
      <c r="J97" s="42"/>
      <c r="K97" s="42"/>
      <c r="L97" s="121"/>
      <c r="M97" s="123"/>
      <c r="N97" s="193"/>
    </row>
    <row r="98" spans="1:14" s="42" customFormat="1">
      <c r="L98" s="121"/>
      <c r="M98" s="123"/>
      <c r="N98" s="193"/>
    </row>
    <row r="99" spans="1:14" s="42" customFormat="1">
      <c r="L99" s="121"/>
      <c r="M99" s="123"/>
      <c r="N99" s="193"/>
    </row>
    <row r="100" spans="1:14" s="42" customFormat="1">
      <c r="L100" s="121"/>
      <c r="M100" s="123"/>
      <c r="N100" s="193"/>
    </row>
    <row r="101" spans="1:14" s="42" customFormat="1">
      <c r="L101" s="121"/>
      <c r="M101" s="123"/>
      <c r="N101" s="193"/>
    </row>
    <row r="102" spans="1:14" s="42" customFormat="1">
      <c r="L102" s="121"/>
      <c r="M102" s="123"/>
      <c r="N102" s="193"/>
    </row>
    <row r="103" spans="1:14" s="42" customFormat="1">
      <c r="L103" s="121"/>
      <c r="M103" s="123"/>
      <c r="N103" s="193"/>
    </row>
    <row r="104" spans="1:14" s="42" customFormat="1">
      <c r="L104" s="121"/>
      <c r="M104" s="123"/>
      <c r="N104" s="193"/>
    </row>
    <row r="105" spans="1:14" s="42" customFormat="1">
      <c r="L105" s="121"/>
      <c r="M105" s="123"/>
      <c r="N105" s="193"/>
    </row>
    <row r="106" spans="1:14" s="42" customFormat="1">
      <c r="L106" s="121"/>
      <c r="M106" s="123"/>
      <c r="N106" s="193"/>
    </row>
    <row r="107" spans="1:14" s="42" customFormat="1">
      <c r="L107" s="121"/>
      <c r="M107" s="123"/>
      <c r="N107" s="193"/>
    </row>
    <row r="108" spans="1:14" s="42" customFormat="1">
      <c r="L108" s="121"/>
      <c r="M108" s="123"/>
      <c r="N108" s="193"/>
    </row>
    <row r="109" spans="1:14" s="42" customFormat="1">
      <c r="L109" s="121"/>
      <c r="M109" s="123"/>
      <c r="N109" s="193"/>
    </row>
    <row r="110" spans="1:14" s="42" customFormat="1">
      <c r="L110" s="121"/>
      <c r="M110" s="123"/>
      <c r="N110" s="193"/>
    </row>
    <row r="111" spans="1:14" s="42" customFormat="1">
      <c r="L111" s="121"/>
      <c r="M111" s="123"/>
      <c r="N111" s="193"/>
    </row>
    <row r="112" spans="1:14" s="42" customFormat="1">
      <c r="L112" s="121"/>
      <c r="M112" s="123"/>
      <c r="N112" s="193"/>
    </row>
    <row r="113" spans="12:14" s="42" customFormat="1">
      <c r="L113" s="121"/>
      <c r="M113" s="123"/>
      <c r="N113" s="193"/>
    </row>
    <row r="114" spans="12:14" s="42" customFormat="1">
      <c r="L114" s="121"/>
      <c r="M114" s="123"/>
      <c r="N114" s="193"/>
    </row>
    <row r="115" spans="12:14" s="42" customFormat="1">
      <c r="L115" s="121"/>
      <c r="M115" s="123"/>
      <c r="N115" s="193"/>
    </row>
    <row r="116" spans="12:14" s="42" customFormat="1">
      <c r="L116" s="121"/>
      <c r="M116" s="123"/>
      <c r="N116" s="193"/>
    </row>
    <row r="117" spans="12:14" s="42" customFormat="1">
      <c r="L117" s="121"/>
      <c r="M117" s="123"/>
      <c r="N117" s="193"/>
    </row>
    <row r="118" spans="12:14" s="42" customFormat="1">
      <c r="L118" s="121"/>
      <c r="M118" s="123"/>
      <c r="N118" s="193"/>
    </row>
    <row r="119" spans="12:14" s="42" customFormat="1">
      <c r="L119" s="121"/>
      <c r="M119" s="123"/>
      <c r="N119" s="193"/>
    </row>
    <row r="120" spans="12:14" s="42" customFormat="1">
      <c r="L120" s="121"/>
      <c r="M120" s="123"/>
      <c r="N120" s="193"/>
    </row>
    <row r="121" spans="12:14" s="42" customFormat="1">
      <c r="L121" s="121"/>
      <c r="M121" s="123"/>
      <c r="N121" s="193"/>
    </row>
    <row r="122" spans="12:14" s="42" customFormat="1">
      <c r="L122" s="121"/>
      <c r="M122" s="123"/>
      <c r="N122" s="193"/>
    </row>
    <row r="123" spans="12:14" s="42" customFormat="1">
      <c r="L123" s="121"/>
      <c r="M123" s="123"/>
      <c r="N123" s="193"/>
    </row>
    <row r="124" spans="12:14" s="42" customFormat="1">
      <c r="L124" s="121"/>
      <c r="M124" s="123"/>
      <c r="N124" s="193"/>
    </row>
    <row r="125" spans="12:14" s="42" customFormat="1">
      <c r="L125" s="121"/>
      <c r="M125" s="123"/>
      <c r="N125" s="193"/>
    </row>
    <row r="126" spans="12:14" s="42" customFormat="1">
      <c r="L126" s="121"/>
      <c r="M126" s="123"/>
      <c r="N126" s="193"/>
    </row>
    <row r="127" spans="12:14" s="42" customFormat="1">
      <c r="L127" s="121"/>
      <c r="M127" s="123"/>
      <c r="N127" s="193"/>
    </row>
    <row r="128" spans="12:14" s="42" customFormat="1">
      <c r="L128" s="121"/>
      <c r="M128" s="123"/>
      <c r="N128" s="193"/>
    </row>
    <row r="129" spans="12:14" s="42" customFormat="1">
      <c r="L129" s="121"/>
      <c r="M129" s="123"/>
      <c r="N129" s="193"/>
    </row>
    <row r="130" spans="12:14" s="42" customFormat="1">
      <c r="L130" s="121"/>
      <c r="M130" s="123"/>
      <c r="N130" s="193"/>
    </row>
    <row r="131" spans="12:14" s="42" customFormat="1">
      <c r="L131" s="121"/>
      <c r="M131" s="123"/>
      <c r="N131" s="193"/>
    </row>
    <row r="132" spans="12:14" s="42" customFormat="1">
      <c r="L132" s="121"/>
      <c r="M132" s="123"/>
      <c r="N132" s="193"/>
    </row>
    <row r="133" spans="12:14" s="42" customFormat="1">
      <c r="L133" s="121"/>
      <c r="M133" s="123"/>
      <c r="N133" s="193"/>
    </row>
    <row r="134" spans="12:14" s="42" customFormat="1">
      <c r="L134" s="121"/>
      <c r="M134" s="123"/>
      <c r="N134" s="193"/>
    </row>
    <row r="135" spans="12:14" s="42" customFormat="1">
      <c r="L135" s="121"/>
      <c r="M135" s="123"/>
      <c r="N135" s="193"/>
    </row>
    <row r="136" spans="12:14" s="42" customFormat="1">
      <c r="L136" s="121"/>
      <c r="M136" s="123"/>
      <c r="N136" s="193"/>
    </row>
    <row r="137" spans="12:14" s="42" customFormat="1">
      <c r="L137" s="121"/>
      <c r="M137" s="123"/>
      <c r="N137" s="193"/>
    </row>
    <row r="138" spans="12:14" s="42" customFormat="1">
      <c r="L138" s="121"/>
      <c r="M138" s="123"/>
      <c r="N138" s="193"/>
    </row>
    <row r="139" spans="12:14" s="42" customFormat="1">
      <c r="L139" s="121"/>
      <c r="M139" s="123"/>
      <c r="N139" s="193"/>
    </row>
    <row r="140" spans="12:14" s="42" customFormat="1">
      <c r="L140" s="121"/>
      <c r="M140" s="123"/>
      <c r="N140" s="193"/>
    </row>
    <row r="141" spans="12:14" s="42" customFormat="1">
      <c r="L141" s="121"/>
      <c r="M141" s="123"/>
      <c r="N141" s="193"/>
    </row>
    <row r="142" spans="12:14" s="42" customFormat="1">
      <c r="L142" s="121"/>
      <c r="M142" s="123"/>
      <c r="N142" s="193"/>
    </row>
    <row r="143" spans="12:14" s="42" customFormat="1">
      <c r="L143" s="121"/>
      <c r="M143" s="123"/>
      <c r="N143" s="193"/>
    </row>
    <row r="144" spans="12:14" s="42" customFormat="1">
      <c r="L144" s="121"/>
      <c r="M144" s="123"/>
      <c r="N144" s="193"/>
    </row>
    <row r="145" spans="12:14" s="42" customFormat="1">
      <c r="L145" s="121"/>
      <c r="M145" s="123"/>
      <c r="N145" s="193"/>
    </row>
    <row r="146" spans="12:14" s="42" customFormat="1">
      <c r="L146" s="121"/>
      <c r="M146" s="123"/>
      <c r="N146" s="193"/>
    </row>
    <row r="147" spans="12:14" s="42" customFormat="1">
      <c r="L147" s="121"/>
      <c r="M147" s="123"/>
      <c r="N147" s="193"/>
    </row>
    <row r="148" spans="12:14" s="42" customFormat="1">
      <c r="L148" s="121"/>
      <c r="M148" s="123"/>
      <c r="N148" s="193"/>
    </row>
    <row r="149" spans="12:14" s="42" customFormat="1">
      <c r="L149" s="121"/>
      <c r="M149" s="123"/>
      <c r="N149" s="193"/>
    </row>
    <row r="150" spans="12:14" s="42" customFormat="1">
      <c r="L150" s="121"/>
      <c r="M150" s="123"/>
      <c r="N150" s="193"/>
    </row>
    <row r="151" spans="12:14" s="42" customFormat="1">
      <c r="L151" s="121"/>
      <c r="M151" s="123"/>
      <c r="N151" s="193"/>
    </row>
    <row r="152" spans="12:14" s="42" customFormat="1">
      <c r="L152" s="121"/>
      <c r="M152" s="123"/>
      <c r="N152" s="193"/>
    </row>
    <row r="153" spans="12:14" s="42" customFormat="1">
      <c r="L153" s="121"/>
      <c r="M153" s="123"/>
      <c r="N153" s="193"/>
    </row>
    <row r="154" spans="12:14" s="42" customFormat="1">
      <c r="L154" s="121"/>
      <c r="M154" s="123"/>
      <c r="N154" s="193"/>
    </row>
    <row r="155" spans="12:14" s="42" customFormat="1">
      <c r="L155" s="121"/>
      <c r="M155" s="123"/>
      <c r="N155" s="193"/>
    </row>
    <row r="156" spans="12:14" s="42" customFormat="1">
      <c r="L156" s="121"/>
      <c r="M156" s="123"/>
      <c r="N156" s="193"/>
    </row>
    <row r="157" spans="12:14" s="42" customFormat="1">
      <c r="L157" s="121"/>
      <c r="M157" s="123"/>
      <c r="N157" s="193"/>
    </row>
    <row r="158" spans="12:14" s="42" customFormat="1">
      <c r="L158" s="121"/>
      <c r="M158" s="123"/>
      <c r="N158" s="193"/>
    </row>
    <row r="159" spans="12:14" s="42" customFormat="1">
      <c r="L159" s="121"/>
      <c r="M159" s="123"/>
      <c r="N159" s="193"/>
    </row>
    <row r="160" spans="12:14" s="42" customFormat="1">
      <c r="L160" s="121"/>
      <c r="M160" s="123"/>
      <c r="N160" s="193"/>
    </row>
    <row r="161" spans="12:14" s="42" customFormat="1">
      <c r="L161" s="121"/>
      <c r="M161" s="123"/>
      <c r="N161" s="193"/>
    </row>
    <row r="162" spans="12:14" s="42" customFormat="1">
      <c r="L162" s="121"/>
      <c r="M162" s="123"/>
      <c r="N162" s="193"/>
    </row>
    <row r="163" spans="12:14" s="42" customFormat="1">
      <c r="L163" s="121"/>
      <c r="M163" s="123"/>
      <c r="N163" s="193"/>
    </row>
    <row r="164" spans="12:14" s="42" customFormat="1">
      <c r="L164" s="121"/>
      <c r="M164" s="123"/>
      <c r="N164" s="193"/>
    </row>
    <row r="165" spans="12:14" s="42" customFormat="1">
      <c r="L165" s="121"/>
      <c r="M165" s="123"/>
      <c r="N165" s="193"/>
    </row>
    <row r="166" spans="12:14" s="42" customFormat="1">
      <c r="L166" s="121"/>
      <c r="M166" s="123"/>
      <c r="N166" s="193"/>
    </row>
    <row r="167" spans="12:14" s="42" customFormat="1">
      <c r="L167" s="121"/>
      <c r="M167" s="123"/>
      <c r="N167" s="193"/>
    </row>
    <row r="168" spans="12:14" s="42" customFormat="1">
      <c r="L168" s="121"/>
      <c r="M168" s="123"/>
      <c r="N168" s="193"/>
    </row>
    <row r="169" spans="12:14" s="42" customFormat="1">
      <c r="L169" s="121"/>
      <c r="M169" s="123"/>
      <c r="N169" s="193"/>
    </row>
    <row r="170" spans="12:14" s="42" customFormat="1">
      <c r="L170" s="121"/>
      <c r="M170" s="123"/>
      <c r="N170" s="193"/>
    </row>
    <row r="171" spans="12:14" s="42" customFormat="1">
      <c r="L171" s="121"/>
      <c r="M171" s="123"/>
      <c r="N171" s="193"/>
    </row>
    <row r="172" spans="12:14" s="42" customFormat="1">
      <c r="L172" s="121"/>
      <c r="M172" s="123"/>
      <c r="N172" s="193"/>
    </row>
    <row r="173" spans="12:14" s="42" customFormat="1">
      <c r="L173" s="121"/>
      <c r="M173" s="123"/>
      <c r="N173" s="193"/>
    </row>
    <row r="174" spans="12:14" s="42" customFormat="1">
      <c r="L174" s="121"/>
      <c r="M174" s="123"/>
      <c r="N174" s="193"/>
    </row>
    <row r="175" spans="12:14" s="42" customFormat="1">
      <c r="L175" s="121"/>
      <c r="M175" s="123"/>
      <c r="N175" s="193"/>
    </row>
    <row r="176" spans="12:14" s="42" customFormat="1">
      <c r="L176" s="121"/>
      <c r="M176" s="123"/>
      <c r="N176" s="193"/>
    </row>
    <row r="177" spans="12:14" s="42" customFormat="1">
      <c r="L177" s="121"/>
      <c r="M177" s="123"/>
      <c r="N177" s="193"/>
    </row>
    <row r="178" spans="12:14" s="42" customFormat="1">
      <c r="L178" s="121"/>
      <c r="M178" s="123"/>
      <c r="N178" s="193"/>
    </row>
    <row r="179" spans="12:14" s="42" customFormat="1">
      <c r="L179" s="121"/>
      <c r="M179" s="123"/>
      <c r="N179" s="193"/>
    </row>
    <row r="180" spans="12:14" s="42" customFormat="1">
      <c r="L180" s="121"/>
      <c r="M180" s="123"/>
      <c r="N180" s="193"/>
    </row>
    <row r="181" spans="12:14" s="42" customFormat="1">
      <c r="L181" s="121"/>
      <c r="M181" s="123"/>
      <c r="N181" s="193"/>
    </row>
    <row r="182" spans="12:14" s="42" customFormat="1">
      <c r="L182" s="121"/>
      <c r="M182" s="123"/>
      <c r="N182" s="193"/>
    </row>
    <row r="183" spans="12:14" s="42" customFormat="1">
      <c r="L183" s="121"/>
      <c r="M183" s="123"/>
      <c r="N183" s="193"/>
    </row>
    <row r="184" spans="12:14" s="42" customFormat="1">
      <c r="L184" s="121"/>
      <c r="M184" s="123"/>
      <c r="N184" s="193"/>
    </row>
    <row r="185" spans="12:14" s="42" customFormat="1">
      <c r="L185" s="121"/>
      <c r="M185" s="123"/>
      <c r="N185" s="193"/>
    </row>
    <row r="186" spans="12:14" s="42" customFormat="1">
      <c r="L186" s="121"/>
      <c r="M186" s="123"/>
      <c r="N186" s="193"/>
    </row>
    <row r="187" spans="12:14" s="42" customFormat="1">
      <c r="L187" s="121"/>
      <c r="M187" s="123"/>
      <c r="N187" s="193"/>
    </row>
    <row r="188" spans="12:14" s="42" customFormat="1">
      <c r="L188" s="121"/>
      <c r="M188" s="123"/>
      <c r="N188" s="193"/>
    </row>
    <row r="189" spans="12:14" s="42" customFormat="1">
      <c r="L189" s="121"/>
      <c r="M189" s="123"/>
      <c r="N189" s="193"/>
    </row>
    <row r="190" spans="12:14" s="42" customFormat="1">
      <c r="L190" s="121"/>
      <c r="M190" s="123"/>
      <c r="N190" s="193"/>
    </row>
    <row r="191" spans="12:14" s="42" customFormat="1">
      <c r="L191" s="121"/>
      <c r="M191" s="123"/>
      <c r="N191" s="193"/>
    </row>
    <row r="192" spans="12:14" s="42" customFormat="1">
      <c r="L192" s="121"/>
      <c r="M192" s="123"/>
      <c r="N192" s="193"/>
    </row>
    <row r="193" spans="12:14" s="42" customFormat="1">
      <c r="L193" s="121"/>
      <c r="M193" s="123"/>
      <c r="N193" s="193"/>
    </row>
    <row r="194" spans="12:14" s="42" customFormat="1">
      <c r="L194" s="121"/>
      <c r="M194" s="123"/>
      <c r="N194" s="193"/>
    </row>
    <row r="195" spans="12:14" s="42" customFormat="1">
      <c r="L195" s="121"/>
      <c r="M195" s="123"/>
      <c r="N195" s="193"/>
    </row>
    <row r="196" spans="12:14" s="42" customFormat="1">
      <c r="L196" s="121"/>
      <c r="M196" s="123"/>
      <c r="N196" s="193"/>
    </row>
    <row r="197" spans="12:14" s="42" customFormat="1">
      <c r="L197" s="121"/>
      <c r="M197" s="123"/>
      <c r="N197" s="193"/>
    </row>
    <row r="198" spans="12:14" s="42" customFormat="1">
      <c r="L198" s="121"/>
      <c r="M198" s="123"/>
      <c r="N198" s="193"/>
    </row>
    <row r="199" spans="12:14" s="42" customFormat="1">
      <c r="L199" s="121"/>
      <c r="M199" s="123"/>
      <c r="N199" s="193"/>
    </row>
    <row r="200" spans="12:14" s="42" customFormat="1">
      <c r="L200" s="121"/>
      <c r="M200" s="123"/>
      <c r="N200" s="193"/>
    </row>
    <row r="201" spans="12:14" s="42" customFormat="1">
      <c r="L201" s="121"/>
      <c r="M201" s="123"/>
      <c r="N201" s="193"/>
    </row>
    <row r="202" spans="12:14" s="42" customFormat="1">
      <c r="L202" s="121"/>
      <c r="M202" s="123"/>
      <c r="N202" s="193"/>
    </row>
    <row r="203" spans="12:14" s="42" customFormat="1">
      <c r="L203" s="121"/>
      <c r="M203" s="123"/>
      <c r="N203" s="193"/>
    </row>
    <row r="204" spans="12:14" s="42" customFormat="1">
      <c r="L204" s="121"/>
      <c r="M204" s="123"/>
      <c r="N204" s="193"/>
    </row>
    <row r="205" spans="12:14" s="42" customFormat="1">
      <c r="L205" s="121"/>
      <c r="M205" s="123"/>
      <c r="N205" s="193"/>
    </row>
    <row r="206" spans="12:14" s="42" customFormat="1">
      <c r="L206" s="121"/>
      <c r="M206" s="123"/>
      <c r="N206" s="193"/>
    </row>
    <row r="207" spans="12:14" s="42" customFormat="1">
      <c r="L207" s="121"/>
      <c r="M207" s="123"/>
      <c r="N207" s="193"/>
    </row>
    <row r="208" spans="12:14" s="42" customFormat="1">
      <c r="L208" s="121"/>
      <c r="M208" s="123"/>
      <c r="N208" s="193"/>
    </row>
    <row r="209" spans="12:14" s="42" customFormat="1">
      <c r="L209" s="121"/>
      <c r="M209" s="123"/>
      <c r="N209" s="193"/>
    </row>
    <row r="210" spans="12:14" s="42" customFormat="1">
      <c r="L210" s="121"/>
      <c r="M210" s="123"/>
      <c r="N210" s="193"/>
    </row>
    <row r="211" spans="12:14" s="42" customFormat="1">
      <c r="L211" s="121"/>
      <c r="M211" s="123"/>
      <c r="N211" s="193"/>
    </row>
    <row r="212" spans="12:14" s="42" customFormat="1">
      <c r="L212" s="121"/>
      <c r="M212" s="123"/>
      <c r="N212" s="193"/>
    </row>
    <row r="213" spans="12:14" s="42" customFormat="1">
      <c r="L213" s="121"/>
      <c r="M213" s="123"/>
      <c r="N213" s="193"/>
    </row>
    <row r="214" spans="12:14" s="42" customFormat="1">
      <c r="L214" s="121"/>
      <c r="M214" s="123"/>
      <c r="N214" s="193"/>
    </row>
    <row r="215" spans="12:14" s="42" customFormat="1">
      <c r="L215" s="121"/>
      <c r="M215" s="123"/>
      <c r="N215" s="193"/>
    </row>
    <row r="216" spans="12:14" s="42" customFormat="1">
      <c r="L216" s="121"/>
      <c r="M216" s="123"/>
      <c r="N216" s="193"/>
    </row>
    <row r="217" spans="12:14" s="42" customFormat="1">
      <c r="L217" s="121"/>
      <c r="M217" s="123"/>
      <c r="N217" s="193"/>
    </row>
    <row r="218" spans="12:14" s="42" customFormat="1">
      <c r="L218" s="121"/>
      <c r="M218" s="123"/>
      <c r="N218" s="193"/>
    </row>
    <row r="219" spans="12:14" s="42" customFormat="1">
      <c r="L219" s="121"/>
      <c r="M219" s="123"/>
      <c r="N219" s="193"/>
    </row>
    <row r="220" spans="12:14" s="42" customFormat="1">
      <c r="L220" s="121"/>
      <c r="M220" s="123"/>
      <c r="N220" s="193"/>
    </row>
    <row r="221" spans="12:14" s="42" customFormat="1">
      <c r="L221" s="121"/>
      <c r="M221" s="123"/>
      <c r="N221" s="193"/>
    </row>
    <row r="222" spans="12:14" s="42" customFormat="1">
      <c r="L222" s="121"/>
      <c r="M222" s="123"/>
      <c r="N222" s="193"/>
    </row>
    <row r="223" spans="12:14" s="42" customFormat="1">
      <c r="L223" s="121"/>
      <c r="M223" s="123"/>
      <c r="N223" s="193"/>
    </row>
    <row r="224" spans="12:14" s="42" customFormat="1">
      <c r="L224" s="121"/>
      <c r="M224" s="123"/>
      <c r="N224" s="193"/>
    </row>
    <row r="225" spans="12:14" s="42" customFormat="1">
      <c r="L225" s="121"/>
      <c r="M225" s="123"/>
      <c r="N225" s="193"/>
    </row>
    <row r="226" spans="12:14" s="42" customFormat="1">
      <c r="L226" s="121"/>
      <c r="M226" s="123"/>
      <c r="N226" s="193"/>
    </row>
    <row r="227" spans="12:14" s="42" customFormat="1">
      <c r="L227" s="121"/>
      <c r="M227" s="123"/>
      <c r="N227" s="193"/>
    </row>
    <row r="228" spans="12:14" s="42" customFormat="1">
      <c r="L228" s="121"/>
      <c r="M228" s="123"/>
      <c r="N228" s="193"/>
    </row>
    <row r="229" spans="12:14" s="131" customFormat="1">
      <c r="L229" s="122"/>
      <c r="M229" s="125"/>
      <c r="N229" s="193"/>
    </row>
    <row r="230" spans="12:14" s="131" customFormat="1">
      <c r="L230" s="122"/>
      <c r="M230" s="125"/>
      <c r="N230" s="193"/>
    </row>
    <row r="231" spans="12:14" s="131" customFormat="1">
      <c r="L231" s="122"/>
      <c r="M231" s="125"/>
      <c r="N231" s="193"/>
    </row>
    <row r="232" spans="12:14" s="131" customFormat="1">
      <c r="L232" s="122"/>
      <c r="M232" s="125"/>
      <c r="N232" s="193"/>
    </row>
    <row r="233" spans="12:14" s="131" customFormat="1">
      <c r="L233" s="122"/>
      <c r="M233" s="125"/>
      <c r="N233" s="193"/>
    </row>
    <row r="234" spans="12:14" s="131" customFormat="1">
      <c r="L234" s="122"/>
      <c r="M234" s="125"/>
      <c r="N234" s="193"/>
    </row>
    <row r="235" spans="12:14" s="131" customFormat="1">
      <c r="L235" s="122"/>
      <c r="M235" s="125"/>
      <c r="N235" s="193"/>
    </row>
    <row r="236" spans="12:14" s="131" customFormat="1">
      <c r="L236" s="122"/>
      <c r="M236" s="125"/>
      <c r="N236" s="193"/>
    </row>
    <row r="237" spans="12:14" s="131" customFormat="1">
      <c r="L237" s="122"/>
      <c r="M237" s="125"/>
      <c r="N237" s="193"/>
    </row>
    <row r="238" spans="12:14" s="131" customFormat="1">
      <c r="L238" s="122"/>
      <c r="M238" s="125"/>
      <c r="N238" s="193"/>
    </row>
    <row r="239" spans="12:14" s="131" customFormat="1">
      <c r="L239" s="122"/>
      <c r="M239" s="125"/>
      <c r="N239" s="193"/>
    </row>
    <row r="240" spans="12:14" s="131" customFormat="1">
      <c r="L240" s="122"/>
      <c r="M240" s="125"/>
      <c r="N240" s="193"/>
    </row>
    <row r="241" s="131" customFormat="1"/>
    <row r="242" s="131" customFormat="1"/>
    <row r="243" s="131" customFormat="1"/>
    <row r="244" s="131" customFormat="1"/>
    <row r="245" s="131" customFormat="1"/>
    <row r="246" s="131" customFormat="1"/>
    <row r="247" s="131" customFormat="1"/>
    <row r="248" s="131" customFormat="1"/>
    <row r="249" s="131" customFormat="1"/>
    <row r="250" s="131" customFormat="1"/>
    <row r="251" s="131" customFormat="1"/>
    <row r="252" s="131" customFormat="1"/>
    <row r="253" s="131" customFormat="1"/>
    <row r="254" s="131" customFormat="1"/>
    <row r="255" s="131" customFormat="1"/>
    <row r="256" s="131" customFormat="1"/>
    <row r="257" s="131" customFormat="1"/>
    <row r="258" s="131" customFormat="1"/>
    <row r="259" s="131" customFormat="1"/>
    <row r="260" s="131" customFormat="1"/>
    <row r="261" s="131" customFormat="1"/>
    <row r="262" s="131" customFormat="1"/>
    <row r="263" s="131" customFormat="1"/>
    <row r="264" s="131" customFormat="1"/>
    <row r="265" s="131" customFormat="1"/>
    <row r="266" s="131" customFormat="1"/>
    <row r="267" s="131" customFormat="1"/>
    <row r="268" s="131" customFormat="1"/>
    <row r="269" s="131" customFormat="1"/>
    <row r="270" s="131" customFormat="1"/>
    <row r="271" s="131" customFormat="1"/>
    <row r="272" s="131" customFormat="1"/>
    <row r="273" s="131" customFormat="1"/>
    <row r="274" s="131" customFormat="1"/>
    <row r="275" s="131" customFormat="1"/>
    <row r="276" s="131" customFormat="1"/>
    <row r="277" s="131" customFormat="1"/>
    <row r="278" s="131" customFormat="1"/>
    <row r="279" s="131" customFormat="1"/>
    <row r="280" s="131" customFormat="1"/>
    <row r="281" s="131" customFormat="1"/>
    <row r="282" s="131" customFormat="1"/>
    <row r="283" s="131" customFormat="1"/>
    <row r="284" s="131" customFormat="1"/>
    <row r="285" s="131" customFormat="1"/>
    <row r="286" s="131" customFormat="1"/>
    <row r="287" s="131" customFormat="1"/>
    <row r="288" s="131" customFormat="1"/>
    <row r="289" s="131" customFormat="1"/>
    <row r="290" s="131" customFormat="1"/>
    <row r="291" s="131" customFormat="1"/>
    <row r="292" s="131" customFormat="1"/>
    <row r="293" s="131" customFormat="1"/>
    <row r="294" s="131" customFormat="1"/>
    <row r="295" s="131" customFormat="1"/>
    <row r="296" s="131" customFormat="1"/>
    <row r="297" s="131" customFormat="1"/>
    <row r="298" s="131" customFormat="1"/>
    <row r="299" s="131" customFormat="1"/>
    <row r="300" s="131" customFormat="1"/>
    <row r="301" s="131" customFormat="1"/>
    <row r="302" s="131" customFormat="1"/>
    <row r="303" s="131" customFormat="1"/>
    <row r="304" s="131" customFormat="1"/>
    <row r="305" s="131" customFormat="1"/>
    <row r="306" s="131" customFormat="1"/>
    <row r="307" s="131" customFormat="1"/>
    <row r="308" s="131" customFormat="1"/>
    <row r="309" s="131" customFormat="1"/>
    <row r="310" s="131" customFormat="1"/>
    <row r="311" s="131" customFormat="1"/>
    <row r="312" s="131" customFormat="1"/>
    <row r="313" s="131" customFormat="1"/>
    <row r="314" s="131" customFormat="1"/>
    <row r="315" s="131" customFormat="1"/>
    <row r="316" s="131" customFormat="1"/>
    <row r="317" s="131" customFormat="1"/>
    <row r="318" s="131" customFormat="1"/>
    <row r="319" s="131" customFormat="1"/>
    <row r="320" s="131" customFormat="1"/>
    <row r="321" s="131" customFormat="1"/>
    <row r="322" s="131" customFormat="1"/>
    <row r="323" s="131" customFormat="1"/>
    <row r="324" s="131" customFormat="1"/>
    <row r="325" s="131" customFormat="1"/>
    <row r="326" s="131" customFormat="1"/>
    <row r="327" s="131" customFormat="1"/>
    <row r="328" s="131" customFormat="1"/>
    <row r="329" s="131" customFormat="1"/>
    <row r="330" s="131" customFormat="1"/>
    <row r="331" s="131" customFormat="1"/>
    <row r="332" s="131" customFormat="1"/>
    <row r="333" s="131" customFormat="1"/>
    <row r="334" s="131" customFormat="1"/>
    <row r="335" s="131" customFormat="1"/>
    <row r="336" s="131" customFormat="1"/>
    <row r="337" s="131" customFormat="1"/>
    <row r="338" s="131" customFormat="1"/>
    <row r="339" s="131" customFormat="1"/>
    <row r="340" s="131" customFormat="1"/>
    <row r="341" s="131" customFormat="1"/>
    <row r="342" s="131" customFormat="1"/>
    <row r="343" s="131" customFormat="1"/>
    <row r="344" s="131" customFormat="1"/>
    <row r="345" s="131" customFormat="1"/>
    <row r="346" s="131" customFormat="1"/>
    <row r="347" s="131" customFormat="1"/>
    <row r="348" s="131" customFormat="1"/>
    <row r="349" s="131" customFormat="1"/>
    <row r="350" s="131" customFormat="1"/>
    <row r="351" s="131" customFormat="1"/>
    <row r="352" s="131" customFormat="1"/>
    <row r="353" s="131" customFormat="1"/>
    <row r="354" s="131" customFormat="1"/>
    <row r="355" s="131" customFormat="1"/>
    <row r="356" s="131" customFormat="1"/>
    <row r="357" s="131" customFormat="1"/>
    <row r="358" s="131" customFormat="1"/>
    <row r="359" s="131" customFormat="1"/>
    <row r="360" s="131" customFormat="1"/>
    <row r="361" s="131" customFormat="1"/>
    <row r="362" s="131" customFormat="1"/>
    <row r="363" s="131" customFormat="1"/>
    <row r="364" s="131" customFormat="1"/>
    <row r="365" s="131" customFormat="1"/>
    <row r="366" s="131" customFormat="1"/>
    <row r="367" s="131" customFormat="1"/>
    <row r="368" s="131" customFormat="1"/>
    <row r="369" s="131" customFormat="1"/>
    <row r="370" s="131" customFormat="1"/>
    <row r="371" s="131" customFormat="1"/>
    <row r="372" s="131" customFormat="1"/>
    <row r="373" s="131" customFormat="1"/>
    <row r="374" s="131" customFormat="1"/>
    <row r="375" s="131" customFormat="1"/>
    <row r="376" s="131" customFormat="1"/>
    <row r="377" s="131" customFormat="1"/>
    <row r="378" s="131" customFormat="1"/>
    <row r="379" s="131" customFormat="1"/>
    <row r="380" s="131" customFormat="1"/>
    <row r="381" s="131" customFormat="1"/>
    <row r="382" s="131" customFormat="1"/>
    <row r="383" s="131" customFormat="1"/>
    <row r="384" s="131" customFormat="1"/>
    <row r="385" s="131" customFormat="1"/>
    <row r="386" s="131" customFormat="1"/>
    <row r="387" s="131" customFormat="1"/>
    <row r="388" s="131" customFormat="1"/>
    <row r="389" s="131" customFormat="1"/>
    <row r="390" s="131" customFormat="1"/>
    <row r="391" s="131" customFormat="1"/>
    <row r="392" s="131" customFormat="1"/>
    <row r="393" s="131" customFormat="1"/>
    <row r="394" s="131" customFormat="1"/>
    <row r="395" s="131" customFormat="1"/>
    <row r="396" s="131" customFormat="1"/>
    <row r="397" s="131" customFormat="1"/>
    <row r="398" s="131" customFormat="1"/>
    <row r="399" s="131" customFormat="1"/>
    <row r="400" s="131" customFormat="1"/>
    <row r="401" s="131" customFormat="1"/>
    <row r="402" s="131" customFormat="1"/>
    <row r="403" s="131" customFormat="1"/>
    <row r="404" s="131" customFormat="1"/>
    <row r="405" s="131" customFormat="1"/>
    <row r="406" s="131" customFormat="1"/>
    <row r="407" s="131" customFormat="1"/>
    <row r="408" s="131" customFormat="1"/>
    <row r="409" s="131" customFormat="1"/>
    <row r="410" s="131" customFormat="1"/>
    <row r="411" s="131" customFormat="1"/>
    <row r="412" s="131" customFormat="1"/>
    <row r="413" s="131" customFormat="1"/>
    <row r="414" s="131" customFormat="1"/>
    <row r="415" s="131" customFormat="1"/>
    <row r="416" s="131" customFormat="1"/>
    <row r="417" s="131" customFormat="1"/>
    <row r="418" s="131" customFormat="1"/>
    <row r="419" s="131" customFormat="1"/>
    <row r="420" s="131" customFormat="1"/>
    <row r="421" s="131" customFormat="1"/>
    <row r="422" s="131" customFormat="1"/>
    <row r="423" s="131" customFormat="1"/>
    <row r="424" s="131" customFormat="1"/>
    <row r="425" s="131" customFormat="1"/>
    <row r="426" s="131" customFormat="1"/>
    <row r="427" s="131" customFormat="1"/>
    <row r="428" s="131" customFormat="1"/>
    <row r="429" s="131" customFormat="1"/>
    <row r="430" s="131" customFormat="1"/>
    <row r="431" s="131" customFormat="1"/>
    <row r="432" s="131" customFormat="1"/>
    <row r="433" s="131" customFormat="1"/>
    <row r="434" s="131" customFormat="1"/>
    <row r="435" s="131" customFormat="1"/>
    <row r="436" s="131" customFormat="1"/>
    <row r="437" s="131" customFormat="1"/>
    <row r="438" s="131" customFormat="1"/>
    <row r="439" s="131" customFormat="1"/>
    <row r="440" s="131" customFormat="1"/>
    <row r="441" s="131" customFormat="1"/>
    <row r="442" s="131" customFormat="1"/>
    <row r="443" s="131" customFormat="1"/>
    <row r="444" s="131" customFormat="1"/>
    <row r="445" s="131" customFormat="1"/>
    <row r="446" s="131" customFormat="1"/>
    <row r="447" s="131" customFormat="1"/>
    <row r="448" s="131" customFormat="1"/>
    <row r="449" s="131" customFormat="1"/>
    <row r="450" s="131" customFormat="1"/>
    <row r="451" s="131" customFormat="1"/>
    <row r="452" s="131" customFormat="1"/>
    <row r="453" s="131" customFormat="1"/>
    <row r="454" s="131" customFormat="1"/>
    <row r="455" s="131" customFormat="1"/>
    <row r="456" s="131" customFormat="1"/>
    <row r="457" s="131" customFormat="1"/>
    <row r="458" s="131" customFormat="1"/>
    <row r="459" s="131" customFormat="1"/>
    <row r="460" s="131" customFormat="1"/>
    <row r="461" s="131" customFormat="1"/>
    <row r="462" s="131" customFormat="1"/>
    <row r="463" s="131" customFormat="1"/>
    <row r="464" s="131" customFormat="1"/>
    <row r="465" s="131" customFormat="1"/>
    <row r="466" s="131" customFormat="1"/>
    <row r="467" s="131" customFormat="1"/>
    <row r="468" s="131" customFormat="1"/>
    <row r="469" s="131" customFormat="1"/>
    <row r="470" s="131" customFormat="1"/>
    <row r="471" s="131" customFormat="1"/>
    <row r="472" s="131" customFormat="1"/>
    <row r="473" s="131" customFormat="1"/>
    <row r="474" s="131" customFormat="1"/>
    <row r="475" s="131" customFormat="1"/>
    <row r="476" s="131" customFormat="1"/>
    <row r="477" s="131" customFormat="1"/>
    <row r="478" s="131" customFormat="1"/>
    <row r="479" s="131" customFormat="1"/>
    <row r="480" s="131" customFormat="1"/>
    <row r="481" s="131" customFormat="1"/>
    <row r="482" s="131" customFormat="1"/>
    <row r="483" s="131" customFormat="1"/>
    <row r="484" s="131" customFormat="1"/>
    <row r="485" s="131" customFormat="1"/>
    <row r="486" s="131" customFormat="1"/>
    <row r="487" s="131" customFormat="1"/>
    <row r="488" s="131" customFormat="1"/>
    <row r="489" s="131" customFormat="1"/>
    <row r="490" s="131" customFormat="1"/>
    <row r="491" s="131" customFormat="1"/>
    <row r="492" s="131" customFormat="1"/>
    <row r="493" s="131" customFormat="1"/>
    <row r="494" s="131" customFormat="1"/>
    <row r="495" s="131" customFormat="1"/>
    <row r="496" s="131" customFormat="1"/>
    <row r="497" s="131" customFormat="1"/>
    <row r="498" s="131" customFormat="1"/>
    <row r="499" s="131" customFormat="1"/>
    <row r="500" s="131" customFormat="1"/>
    <row r="501" s="131" customFormat="1"/>
    <row r="502" s="131" customFormat="1"/>
    <row r="503" s="131" customFormat="1"/>
    <row r="504" s="131" customFormat="1"/>
    <row r="505" s="131" customFormat="1"/>
    <row r="506" s="131" customFormat="1"/>
    <row r="507" s="131" customFormat="1"/>
    <row r="508" s="131" customFormat="1"/>
    <row r="509" s="131" customFormat="1"/>
    <row r="510" s="131" customFormat="1"/>
    <row r="511" s="131" customFormat="1"/>
    <row r="512" s="131" customFormat="1"/>
    <row r="513" s="131" customFormat="1"/>
    <row r="514" s="131" customFormat="1"/>
    <row r="515" s="131" customFormat="1"/>
    <row r="516" s="131" customFormat="1"/>
    <row r="517" s="131" customFormat="1"/>
    <row r="518" s="131" customFormat="1"/>
    <row r="519" s="131" customFormat="1"/>
    <row r="520" s="131" customFormat="1"/>
    <row r="521" s="131" customFormat="1"/>
    <row r="522" s="131" customFormat="1"/>
    <row r="523" s="131" customFormat="1"/>
    <row r="524" s="131" customFormat="1"/>
    <row r="525" s="131" customFormat="1"/>
    <row r="526" s="131" customFormat="1"/>
    <row r="527" s="131" customFormat="1"/>
    <row r="528" s="131" customFormat="1"/>
    <row r="529" s="131" customFormat="1"/>
    <row r="530" s="131" customFormat="1"/>
    <row r="531" s="131" customFormat="1"/>
    <row r="532" s="131" customFormat="1"/>
    <row r="533" s="131" customFormat="1"/>
    <row r="534" s="131" customFormat="1"/>
    <row r="535" s="131" customFormat="1"/>
    <row r="536" s="131" customFormat="1"/>
    <row r="537" s="131" customFormat="1"/>
    <row r="538" s="131" customFormat="1"/>
    <row r="539" s="131" customFormat="1"/>
    <row r="540" s="131" customFormat="1"/>
    <row r="541" s="131" customFormat="1"/>
    <row r="542" s="131" customFormat="1"/>
    <row r="543" s="131" customFormat="1"/>
    <row r="544" s="131" customFormat="1"/>
    <row r="545" s="131" customFormat="1"/>
    <row r="546" s="131" customFormat="1"/>
    <row r="547" s="131" customFormat="1"/>
    <row r="548" s="131" customFormat="1"/>
    <row r="549" s="131" customFormat="1"/>
    <row r="550" s="131" customFormat="1"/>
    <row r="551" s="131" customFormat="1"/>
    <row r="552" s="131" customFormat="1"/>
    <row r="553" s="131" customFormat="1"/>
    <row r="554" s="131" customFormat="1"/>
    <row r="555" s="131" customFormat="1"/>
    <row r="556" s="131" customFormat="1"/>
    <row r="557" s="131" customFormat="1"/>
    <row r="558" s="131" customFormat="1"/>
    <row r="559" s="131" customFormat="1"/>
    <row r="560" s="131" customFormat="1"/>
    <row r="561" s="131" customFormat="1"/>
    <row r="562" s="131" customFormat="1"/>
    <row r="563" s="131" customFormat="1"/>
    <row r="564" s="131" customFormat="1"/>
    <row r="565" s="131" customFormat="1"/>
    <row r="566" s="131" customFormat="1"/>
    <row r="567" s="131" customFormat="1"/>
    <row r="568" s="131" customFormat="1"/>
    <row r="569" s="131" customFormat="1"/>
    <row r="570" s="131" customFormat="1"/>
    <row r="571" s="131" customFormat="1"/>
    <row r="572" s="131" customFormat="1"/>
    <row r="573" s="131" customFormat="1"/>
    <row r="574" s="131" customFormat="1"/>
    <row r="575" s="131" customFormat="1"/>
    <row r="576" s="131" customFormat="1"/>
    <row r="577" s="131" customFormat="1"/>
    <row r="578" s="131" customFormat="1"/>
    <row r="579" s="131" customFormat="1"/>
    <row r="580" s="131" customFormat="1"/>
    <row r="581" s="131" customFormat="1"/>
    <row r="582" s="131" customFormat="1"/>
    <row r="583" s="131" customFormat="1"/>
    <row r="584" s="131" customFormat="1"/>
    <row r="585" s="131" customFormat="1"/>
    <row r="586" s="131" customFormat="1"/>
    <row r="587" s="131" customFormat="1"/>
    <row r="588" s="131" customFormat="1"/>
    <row r="589" s="131" customFormat="1"/>
    <row r="590" s="131" customFormat="1"/>
    <row r="591" s="131" customFormat="1"/>
  </sheetData>
  <sheetProtection selectLockedCells="1"/>
  <mergeCells count="78">
    <mergeCell ref="A5:B5"/>
    <mergeCell ref="C5:D5"/>
    <mergeCell ref="F5:G5"/>
    <mergeCell ref="H5:M5"/>
    <mergeCell ref="A1:M1"/>
    <mergeCell ref="A3:I3"/>
    <mergeCell ref="A4:F4"/>
    <mergeCell ref="H4:M4"/>
    <mergeCell ref="A6:B6"/>
    <mergeCell ref="D6:F6"/>
    <mergeCell ref="I6:K6"/>
    <mergeCell ref="A7:B7"/>
    <mergeCell ref="C7:E7"/>
    <mergeCell ref="I7:K7"/>
    <mergeCell ref="A8:B8"/>
    <mergeCell ref="C8:E8"/>
    <mergeCell ref="I8:K8"/>
    <mergeCell ref="A9:B9"/>
    <mergeCell ref="C9:E9"/>
    <mergeCell ref="J9:K9"/>
    <mergeCell ref="A10:F10"/>
    <mergeCell ref="J10:K10"/>
    <mergeCell ref="E11:M11"/>
    <mergeCell ref="B12:D12"/>
    <mergeCell ref="E12:E13"/>
    <mergeCell ref="F12:J12"/>
    <mergeCell ref="K12:K13"/>
    <mergeCell ref="L12:N13"/>
    <mergeCell ref="L25:N25"/>
    <mergeCell ref="L14:N14"/>
    <mergeCell ref="L15:N15"/>
    <mergeCell ref="L16:N16"/>
    <mergeCell ref="L17:N17"/>
    <mergeCell ref="L18:N18"/>
    <mergeCell ref="L19:N19"/>
    <mergeCell ref="L20:N20"/>
    <mergeCell ref="L21:N21"/>
    <mergeCell ref="L22:N22"/>
    <mergeCell ref="L23:N23"/>
    <mergeCell ref="L24:N24"/>
    <mergeCell ref="L37:N37"/>
    <mergeCell ref="L26:N26"/>
    <mergeCell ref="L27:N27"/>
    <mergeCell ref="L28:N28"/>
    <mergeCell ref="L29:N29"/>
    <mergeCell ref="L30:N30"/>
    <mergeCell ref="L31:N31"/>
    <mergeCell ref="L32:N32"/>
    <mergeCell ref="L33:N33"/>
    <mergeCell ref="L34:N34"/>
    <mergeCell ref="L35:N35"/>
    <mergeCell ref="L36:N36"/>
    <mergeCell ref="L43:N43"/>
    <mergeCell ref="L44:N44"/>
    <mergeCell ref="L45:N45"/>
    <mergeCell ref="L46:M46"/>
    <mergeCell ref="F48:I48"/>
    <mergeCell ref="L38:N38"/>
    <mergeCell ref="L39:N39"/>
    <mergeCell ref="L40:N40"/>
    <mergeCell ref="L41:N41"/>
    <mergeCell ref="L42:N42"/>
    <mergeCell ref="F53:I53"/>
    <mergeCell ref="A2:N2"/>
    <mergeCell ref="D60:M60"/>
    <mergeCell ref="F54:I54"/>
    <mergeCell ref="D55:E55"/>
    <mergeCell ref="F55:I55"/>
    <mergeCell ref="L57:M57"/>
    <mergeCell ref="L58:M58"/>
    <mergeCell ref="L59:M59"/>
    <mergeCell ref="F50:I50"/>
    <mergeCell ref="J50:J52"/>
    <mergeCell ref="F51:I51"/>
    <mergeCell ref="D52:E52"/>
    <mergeCell ref="F52:I52"/>
    <mergeCell ref="D49:E49"/>
    <mergeCell ref="F49:I49"/>
  </mergeCells>
  <printOptions horizontalCentered="1"/>
  <pageMargins left="0.25" right="0.25" top="0.5" bottom="0.5" header="0.5" footer="0.5"/>
  <pageSetup scale="62" orientation="portrait" r:id="rId1"/>
  <headerFooter alignWithMargins="0"/>
  <ignoredErrors>
    <ignoredError sqref="E14" formulaRange="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91"/>
  <sheetViews>
    <sheetView topLeftCell="A6" zoomScale="75" zoomScaleNormal="75" workbookViewId="0">
      <selection activeCell="A2" sqref="A2:N2"/>
    </sheetView>
  </sheetViews>
  <sheetFormatPr defaultRowHeight="12.75"/>
  <cols>
    <col min="1" max="1" width="8.140625" style="3" customWidth="1"/>
    <col min="2" max="5" width="13" style="131" customWidth="1"/>
    <col min="6" max="6" width="12.28515625" style="131" customWidth="1"/>
    <col min="7" max="7" width="12.42578125" style="131" customWidth="1"/>
    <col min="8" max="8" width="13.140625" style="131" customWidth="1"/>
    <col min="9" max="11" width="11.5703125" style="131" customWidth="1"/>
    <col min="12" max="12" width="11.5703125" style="122" customWidth="1"/>
    <col min="13" max="13" width="11.5703125" style="125" customWidth="1"/>
    <col min="14" max="14" width="11.5703125" style="193" customWidth="1"/>
    <col min="15" max="26" width="8.85546875" style="42" customWidth="1"/>
    <col min="27" max="16384" width="9.140625" style="131"/>
  </cols>
  <sheetData>
    <row r="1" spans="1:26" ht="13.5" thickBot="1">
      <c r="A1" s="560"/>
      <c r="B1" s="560"/>
      <c r="C1" s="560"/>
      <c r="D1" s="560"/>
      <c r="E1" s="560"/>
      <c r="F1" s="560"/>
      <c r="G1" s="560"/>
      <c r="H1" s="560"/>
      <c r="I1" s="560"/>
      <c r="J1" s="560"/>
      <c r="K1" s="560"/>
      <c r="L1" s="560"/>
      <c r="M1" s="560"/>
      <c r="N1" s="289"/>
      <c r="O1" s="247"/>
    </row>
    <row r="2" spans="1:26" ht="27.75" thickTop="1" thickBot="1">
      <c r="A2" s="495" t="s">
        <v>0</v>
      </c>
      <c r="B2" s="496"/>
      <c r="C2" s="496"/>
      <c r="D2" s="496"/>
      <c r="E2" s="496"/>
      <c r="F2" s="496"/>
      <c r="G2" s="496"/>
      <c r="H2" s="496"/>
      <c r="I2" s="496"/>
      <c r="J2" s="496"/>
      <c r="K2" s="496"/>
      <c r="L2" s="496"/>
      <c r="M2" s="496"/>
      <c r="N2" s="497"/>
    </row>
    <row r="3" spans="1:26" s="116" customFormat="1" ht="18" hidden="1" customHeight="1" thickTop="1">
      <c r="A3" s="572"/>
      <c r="B3" s="572"/>
      <c r="C3" s="572"/>
      <c r="D3" s="572"/>
      <c r="E3" s="572"/>
      <c r="F3" s="572"/>
      <c r="G3" s="572"/>
      <c r="H3" s="572"/>
      <c r="I3" s="572"/>
      <c r="J3" s="114"/>
      <c r="K3" s="114"/>
      <c r="L3" s="117"/>
      <c r="M3" s="258"/>
      <c r="N3" s="126"/>
      <c r="O3" s="115"/>
      <c r="P3" s="115"/>
      <c r="Q3" s="115"/>
      <c r="R3" s="115"/>
      <c r="S3" s="115"/>
      <c r="T3" s="115"/>
      <c r="U3" s="115"/>
      <c r="V3" s="115"/>
      <c r="W3" s="115"/>
      <c r="X3" s="115"/>
      <c r="Y3" s="115"/>
      <c r="Z3" s="115"/>
    </row>
    <row r="4" spans="1:26" ht="33.75" thickTop="1">
      <c r="A4" s="551" t="s">
        <v>95</v>
      </c>
      <c r="B4" s="552"/>
      <c r="C4" s="552"/>
      <c r="D4" s="552"/>
      <c r="E4" s="552"/>
      <c r="F4" s="552"/>
      <c r="G4" s="53" t="s">
        <v>1</v>
      </c>
      <c r="H4" s="556"/>
      <c r="I4" s="556"/>
      <c r="J4" s="556"/>
      <c r="K4" s="556"/>
      <c r="L4" s="556"/>
      <c r="M4" s="557"/>
      <c r="N4" s="181"/>
    </row>
    <row r="5" spans="1:26" ht="23.25">
      <c r="A5" s="553" t="s">
        <v>111</v>
      </c>
      <c r="B5" s="554"/>
      <c r="C5" s="555"/>
      <c r="D5" s="555"/>
      <c r="E5" s="236"/>
      <c r="F5" s="559" t="s">
        <v>2</v>
      </c>
      <c r="G5" s="559"/>
      <c r="H5" s="561" t="s">
        <v>198</v>
      </c>
      <c r="I5" s="561"/>
      <c r="J5" s="561"/>
      <c r="K5" s="561"/>
      <c r="L5" s="561"/>
      <c r="M5" s="562"/>
      <c r="N5" s="181"/>
    </row>
    <row r="6" spans="1:26" ht="18.75" customHeight="1">
      <c r="A6" s="524" t="s">
        <v>30</v>
      </c>
      <c r="B6" s="525"/>
      <c r="C6" s="157"/>
      <c r="D6" s="526"/>
      <c r="E6" s="526"/>
      <c r="F6" s="526"/>
      <c r="G6" s="54" t="s">
        <v>85</v>
      </c>
      <c r="H6" s="55" t="s">
        <v>3</v>
      </c>
      <c r="I6" s="558"/>
      <c r="J6" s="558"/>
      <c r="K6" s="558"/>
      <c r="L6" s="118" t="s">
        <v>4</v>
      </c>
      <c r="M6" s="255"/>
      <c r="N6" s="181"/>
    </row>
    <row r="7" spans="1:26" ht="18.95" customHeight="1">
      <c r="A7" s="569" t="s">
        <v>84</v>
      </c>
      <c r="B7" s="570"/>
      <c r="C7" s="571"/>
      <c r="D7" s="571"/>
      <c r="E7" s="571"/>
      <c r="F7" s="243"/>
      <c r="G7" s="54" t="s">
        <v>85</v>
      </c>
      <c r="H7" s="55" t="s">
        <v>6</v>
      </c>
      <c r="I7" s="558"/>
      <c r="J7" s="558"/>
      <c r="K7" s="558"/>
      <c r="L7" s="118" t="s">
        <v>4</v>
      </c>
      <c r="M7" s="256"/>
      <c r="N7" s="181"/>
      <c r="O7" s="193"/>
    </row>
    <row r="8" spans="1:26" ht="18.95" customHeight="1">
      <c r="A8" s="565" t="s">
        <v>5</v>
      </c>
      <c r="B8" s="566"/>
      <c r="C8" s="528"/>
      <c r="D8" s="528"/>
      <c r="E8" s="528"/>
      <c r="F8" s="243"/>
      <c r="G8" s="54" t="s">
        <v>85</v>
      </c>
      <c r="H8" s="55" t="s">
        <v>8</v>
      </c>
      <c r="I8" s="558"/>
      <c r="J8" s="558"/>
      <c r="K8" s="558"/>
      <c r="L8" s="118" t="s">
        <v>4</v>
      </c>
      <c r="M8" s="256"/>
      <c r="N8" s="181"/>
    </row>
    <row r="9" spans="1:26" ht="18.95" customHeight="1">
      <c r="A9" s="565" t="s">
        <v>7</v>
      </c>
      <c r="B9" s="566"/>
      <c r="C9" s="528"/>
      <c r="D9" s="528"/>
      <c r="E9" s="528"/>
      <c r="F9" s="243"/>
      <c r="G9" s="244"/>
      <c r="H9" s="244"/>
      <c r="I9" s="52" t="s">
        <v>31</v>
      </c>
      <c r="J9" s="527"/>
      <c r="K9" s="527"/>
      <c r="L9" s="52" t="s">
        <v>32</v>
      </c>
      <c r="M9" s="256">
        <f>SUM(M6:M8)</f>
        <v>0</v>
      </c>
      <c r="N9" s="181"/>
    </row>
    <row r="10" spans="1:26" ht="19.5" customHeight="1" thickBot="1">
      <c r="A10" s="567"/>
      <c r="B10" s="568"/>
      <c r="C10" s="568"/>
      <c r="D10" s="568"/>
      <c r="E10" s="568"/>
      <c r="F10" s="568"/>
      <c r="G10" s="244"/>
      <c r="H10" s="244"/>
      <c r="I10" s="183"/>
      <c r="J10" s="546"/>
      <c r="K10" s="546"/>
      <c r="L10" s="183"/>
      <c r="M10" s="257"/>
      <c r="N10" s="181"/>
    </row>
    <row r="11" spans="1:26" ht="14.25" thickTop="1" thickBot="1">
      <c r="A11" s="180"/>
      <c r="B11" s="158" t="str">
        <f>G6</f>
        <v xml:space="preserve">d. </v>
      </c>
      <c r="C11" s="158" t="str">
        <f>G7</f>
        <v xml:space="preserve">d. </v>
      </c>
      <c r="D11" s="158" t="str">
        <f>G8</f>
        <v xml:space="preserve">d. </v>
      </c>
      <c r="E11" s="563"/>
      <c r="F11" s="563"/>
      <c r="G11" s="563"/>
      <c r="H11" s="563"/>
      <c r="I11" s="563"/>
      <c r="J11" s="563"/>
      <c r="K11" s="563"/>
      <c r="L11" s="563"/>
      <c r="M11" s="564"/>
      <c r="N11" s="262"/>
    </row>
    <row r="12" spans="1:26" ht="16.5" customHeight="1" thickTop="1">
      <c r="A12" s="98"/>
      <c r="B12" s="529" t="s">
        <v>93</v>
      </c>
      <c r="C12" s="530"/>
      <c r="D12" s="531"/>
      <c r="E12" s="522" t="s">
        <v>123</v>
      </c>
      <c r="F12" s="547" t="s">
        <v>9</v>
      </c>
      <c r="G12" s="548"/>
      <c r="H12" s="548"/>
      <c r="I12" s="548"/>
      <c r="J12" s="548"/>
      <c r="K12" s="549" t="s">
        <v>127</v>
      </c>
      <c r="L12" s="507" t="s">
        <v>110</v>
      </c>
      <c r="M12" s="508"/>
      <c r="N12" s="509"/>
    </row>
    <row r="13" spans="1:26" ht="53.1" customHeight="1" thickBot="1">
      <c r="A13" s="82" t="s">
        <v>10</v>
      </c>
      <c r="B13" s="191" t="s">
        <v>11</v>
      </c>
      <c r="C13" s="191" t="s">
        <v>86</v>
      </c>
      <c r="D13" s="192" t="s">
        <v>87</v>
      </c>
      <c r="E13" s="723"/>
      <c r="F13" s="188" t="s">
        <v>129</v>
      </c>
      <c r="G13" s="189" t="s">
        <v>119</v>
      </c>
      <c r="H13" s="189" t="s">
        <v>118</v>
      </c>
      <c r="I13" s="189" t="s">
        <v>120</v>
      </c>
      <c r="J13" s="190" t="s">
        <v>113</v>
      </c>
      <c r="K13" s="550"/>
      <c r="L13" s="510"/>
      <c r="M13" s="511"/>
      <c r="N13" s="512"/>
    </row>
    <row r="14" spans="1:26" s="3" customFormat="1" ht="18" customHeight="1" thickTop="1" thickBot="1">
      <c r="A14" s="284">
        <v>1</v>
      </c>
      <c r="B14" s="280"/>
      <c r="C14" s="281"/>
      <c r="D14" s="280"/>
      <c r="E14" s="282">
        <f>SUM(B14:D14)</f>
        <v>0</v>
      </c>
      <c r="F14" s="282"/>
      <c r="G14" s="280"/>
      <c r="H14" s="280"/>
      <c r="I14" s="280"/>
      <c r="J14" s="283"/>
      <c r="K14" s="477">
        <f>IF(SUM(NOV!L72+DEC!L68)&gt;40, SUM(NOV!L72+DEC!L68)-40, 0)</f>
        <v>0</v>
      </c>
      <c r="L14" s="736"/>
      <c r="M14" s="737"/>
      <c r="N14" s="738"/>
      <c r="O14" s="193"/>
      <c r="P14" s="42"/>
      <c r="Q14" s="42"/>
      <c r="R14" s="42"/>
      <c r="S14" s="42"/>
      <c r="T14" s="42"/>
      <c r="U14" s="42"/>
      <c r="V14" s="42"/>
      <c r="W14" s="42"/>
      <c r="X14" s="42"/>
      <c r="Y14" s="42"/>
      <c r="Z14" s="42"/>
    </row>
    <row r="15" spans="1:26" s="3" customFormat="1" ht="18" customHeight="1">
      <c r="A15" s="478">
        <v>2</v>
      </c>
      <c r="B15" s="475"/>
      <c r="C15" s="476"/>
      <c r="D15" s="475"/>
      <c r="E15" s="299">
        <f t="shared" ref="E15:E44" si="0">SUM(B15:D15)</f>
        <v>0</v>
      </c>
      <c r="F15" s="299"/>
      <c r="G15" s="475"/>
      <c r="H15" s="475"/>
      <c r="I15" s="475"/>
      <c r="J15" s="477"/>
      <c r="K15" s="477"/>
      <c r="L15" s="602"/>
      <c r="M15" s="603"/>
      <c r="N15" s="604"/>
      <c r="O15" s="193"/>
      <c r="P15" s="42"/>
      <c r="Q15" s="42"/>
      <c r="R15" s="42"/>
      <c r="S15" s="42"/>
      <c r="T15" s="42"/>
      <c r="U15" s="42"/>
      <c r="V15" s="42"/>
      <c r="W15" s="42"/>
      <c r="X15" s="42"/>
      <c r="Y15" s="42"/>
      <c r="Z15" s="42"/>
    </row>
    <row r="16" spans="1:26" s="3" customFormat="1" ht="18" customHeight="1">
      <c r="A16" s="171">
        <v>3</v>
      </c>
      <c r="B16" s="238"/>
      <c r="C16" s="239"/>
      <c r="D16" s="238"/>
      <c r="E16" s="240">
        <f t="shared" si="0"/>
        <v>0</v>
      </c>
      <c r="F16" s="238"/>
      <c r="G16" s="238"/>
      <c r="H16" s="238"/>
      <c r="I16" s="238"/>
      <c r="J16" s="241"/>
      <c r="K16" s="271"/>
      <c r="L16" s="498"/>
      <c r="M16" s="499"/>
      <c r="N16" s="500"/>
      <c r="O16" s="193"/>
      <c r="P16" s="42"/>
      <c r="Q16" s="42"/>
      <c r="R16" s="42"/>
      <c r="S16" s="42"/>
      <c r="T16" s="42"/>
      <c r="U16" s="42"/>
      <c r="V16" s="42"/>
      <c r="W16" s="42"/>
      <c r="X16" s="42"/>
      <c r="Y16" s="42"/>
      <c r="Z16" s="42"/>
    </row>
    <row r="17" spans="1:26" s="3" customFormat="1" ht="18" customHeight="1">
      <c r="A17" s="171">
        <v>4</v>
      </c>
      <c r="B17" s="79"/>
      <c r="C17" s="79"/>
      <c r="D17" s="79"/>
      <c r="E17" s="74">
        <f t="shared" si="0"/>
        <v>0</v>
      </c>
      <c r="F17" s="238"/>
      <c r="G17" s="238"/>
      <c r="H17" s="238"/>
      <c r="I17" s="238"/>
      <c r="J17" s="241"/>
      <c r="K17" s="241"/>
      <c r="L17" s="516"/>
      <c r="M17" s="517"/>
      <c r="N17" s="518"/>
      <c r="O17" s="193"/>
      <c r="P17" s="42"/>
      <c r="Q17" s="42"/>
      <c r="R17" s="42"/>
      <c r="S17" s="42"/>
      <c r="T17" s="42"/>
      <c r="U17" s="42"/>
      <c r="V17" s="42"/>
      <c r="W17" s="42"/>
      <c r="X17" s="42"/>
      <c r="Y17" s="42"/>
      <c r="Z17" s="42"/>
    </row>
    <row r="18" spans="1:26" s="3" customFormat="1" ht="18" customHeight="1">
      <c r="A18" s="171">
        <v>5</v>
      </c>
      <c r="B18" s="79"/>
      <c r="C18" s="79"/>
      <c r="D18" s="79"/>
      <c r="E18" s="74">
        <f t="shared" si="0"/>
        <v>0</v>
      </c>
      <c r="F18" s="238"/>
      <c r="G18" s="238"/>
      <c r="H18" s="238"/>
      <c r="I18" s="238"/>
      <c r="J18" s="241"/>
      <c r="K18" s="241"/>
      <c r="L18" s="516"/>
      <c r="M18" s="517"/>
      <c r="N18" s="518"/>
      <c r="O18" s="193"/>
      <c r="P18" s="42"/>
      <c r="Q18" s="42"/>
      <c r="R18" s="42"/>
      <c r="S18" s="42"/>
      <c r="T18" s="42"/>
      <c r="U18" s="42"/>
      <c r="V18" s="42"/>
      <c r="W18" s="42"/>
      <c r="X18" s="42"/>
      <c r="Y18" s="42"/>
      <c r="Z18" s="42"/>
    </row>
    <row r="19" spans="1:26" s="3" customFormat="1" ht="18" customHeight="1">
      <c r="A19" s="171">
        <v>6</v>
      </c>
      <c r="B19" s="79"/>
      <c r="C19" s="79"/>
      <c r="D19" s="79"/>
      <c r="E19" s="74">
        <f t="shared" si="0"/>
        <v>0</v>
      </c>
      <c r="F19" s="238"/>
      <c r="G19" s="238"/>
      <c r="H19" s="238"/>
      <c r="I19" s="238"/>
      <c r="J19" s="241"/>
      <c r="K19" s="241"/>
      <c r="L19" s="516"/>
      <c r="M19" s="517"/>
      <c r="N19" s="518"/>
      <c r="O19" s="193"/>
      <c r="P19" s="42"/>
      <c r="Q19" s="42"/>
      <c r="R19" s="42"/>
      <c r="S19" s="42"/>
      <c r="T19" s="42"/>
      <c r="U19" s="42"/>
      <c r="V19" s="42"/>
      <c r="W19" s="42"/>
      <c r="X19" s="42"/>
      <c r="Y19" s="42"/>
      <c r="Z19" s="42"/>
    </row>
    <row r="20" spans="1:26" s="3" customFormat="1" ht="18" customHeight="1">
      <c r="A20" s="173">
        <v>7</v>
      </c>
      <c r="B20" s="79"/>
      <c r="C20" s="79"/>
      <c r="D20" s="79"/>
      <c r="E20" s="74">
        <f t="shared" si="0"/>
        <v>0</v>
      </c>
      <c r="F20" s="75"/>
      <c r="G20" s="75"/>
      <c r="H20" s="75"/>
      <c r="I20" s="75"/>
      <c r="J20" s="99"/>
      <c r="K20" s="200"/>
      <c r="L20" s="516"/>
      <c r="M20" s="517"/>
      <c r="N20" s="518"/>
      <c r="O20" s="193"/>
      <c r="P20" s="42"/>
      <c r="Q20" s="42"/>
      <c r="R20" s="42"/>
      <c r="S20" s="42"/>
      <c r="T20" s="42"/>
      <c r="U20" s="42"/>
      <c r="V20" s="42"/>
      <c r="W20" s="42"/>
      <c r="X20" s="42"/>
      <c r="Y20" s="42"/>
      <c r="Z20" s="42"/>
    </row>
    <row r="21" spans="1:26" s="3" customFormat="1" ht="18" customHeight="1" thickBot="1">
      <c r="A21" s="228">
        <v>8</v>
      </c>
      <c r="B21" s="229"/>
      <c r="C21" s="229"/>
      <c r="D21" s="229"/>
      <c r="E21" s="231">
        <f t="shared" si="0"/>
        <v>0</v>
      </c>
      <c r="F21" s="229"/>
      <c r="G21" s="229"/>
      <c r="H21" s="229"/>
      <c r="I21" s="229"/>
      <c r="J21" s="232"/>
      <c r="K21" s="234">
        <f>IF(SUM(E15:E21)&gt;40, SUM(E15:E21)-40, 0)</f>
        <v>0</v>
      </c>
      <c r="L21" s="513"/>
      <c r="M21" s="514"/>
      <c r="N21" s="515"/>
      <c r="O21" s="193"/>
      <c r="P21" s="42"/>
      <c r="Q21" s="42"/>
      <c r="R21" s="42"/>
      <c r="S21" s="42"/>
      <c r="T21" s="42"/>
      <c r="U21" s="42"/>
      <c r="V21" s="42"/>
      <c r="W21" s="42"/>
      <c r="X21" s="42"/>
      <c r="Y21" s="42"/>
      <c r="Z21" s="42"/>
    </row>
    <row r="22" spans="1:26" s="3" customFormat="1" ht="18" customHeight="1">
      <c r="A22" s="478">
        <v>9</v>
      </c>
      <c r="B22" s="475"/>
      <c r="C22" s="476"/>
      <c r="D22" s="475"/>
      <c r="E22" s="299">
        <f t="shared" si="0"/>
        <v>0</v>
      </c>
      <c r="F22" s="475"/>
      <c r="G22" s="475"/>
      <c r="H22" s="475"/>
      <c r="I22" s="475"/>
      <c r="J22" s="477"/>
      <c r="K22" s="477"/>
      <c r="L22" s="501"/>
      <c r="M22" s="502"/>
      <c r="N22" s="503"/>
      <c r="O22" s="193"/>
      <c r="P22" s="42"/>
      <c r="Q22" s="42"/>
      <c r="R22" s="42"/>
      <c r="S22" s="42"/>
      <c r="T22" s="42"/>
      <c r="U22" s="42"/>
      <c r="V22" s="42"/>
      <c r="W22" s="42"/>
      <c r="X22" s="42"/>
      <c r="Y22" s="42"/>
      <c r="Z22" s="42"/>
    </row>
    <row r="23" spans="1:26" s="3" customFormat="1" ht="18" customHeight="1">
      <c r="A23" s="171">
        <v>10</v>
      </c>
      <c r="B23" s="238"/>
      <c r="C23" s="239"/>
      <c r="D23" s="238"/>
      <c r="E23" s="240">
        <f t="shared" si="0"/>
        <v>0</v>
      </c>
      <c r="F23" s="238"/>
      <c r="G23" s="238"/>
      <c r="H23" s="238"/>
      <c r="I23" s="238"/>
      <c r="J23" s="241"/>
      <c r="K23" s="271"/>
      <c r="L23" s="590"/>
      <c r="M23" s="591"/>
      <c r="N23" s="592"/>
      <c r="O23" s="193"/>
      <c r="P23" s="42"/>
      <c r="Q23" s="42"/>
      <c r="R23" s="42"/>
      <c r="S23" s="42"/>
      <c r="T23" s="42"/>
      <c r="U23" s="42"/>
      <c r="V23" s="42"/>
      <c r="W23" s="42"/>
      <c r="X23" s="42"/>
      <c r="Y23" s="42"/>
      <c r="Z23" s="42"/>
    </row>
    <row r="24" spans="1:26" s="3" customFormat="1" ht="18" customHeight="1">
      <c r="A24" s="171">
        <v>11</v>
      </c>
      <c r="B24" s="79"/>
      <c r="C24" s="79"/>
      <c r="D24" s="79"/>
      <c r="E24" s="74">
        <f t="shared" si="0"/>
        <v>0</v>
      </c>
      <c r="F24" s="238"/>
      <c r="G24" s="238"/>
      <c r="H24" s="238"/>
      <c r="I24" s="238"/>
      <c r="J24" s="241"/>
      <c r="K24" s="241"/>
      <c r="L24" s="516"/>
      <c r="M24" s="517"/>
      <c r="N24" s="518"/>
      <c r="O24" s="193"/>
      <c r="P24" s="42"/>
      <c r="Q24" s="42"/>
      <c r="R24" s="42"/>
      <c r="S24" s="42"/>
      <c r="T24" s="42"/>
      <c r="U24" s="42"/>
      <c r="V24" s="42"/>
      <c r="W24" s="42"/>
      <c r="X24" s="42"/>
      <c r="Y24" s="42"/>
      <c r="Z24" s="42"/>
    </row>
    <row r="25" spans="1:26" s="3" customFormat="1" ht="18" customHeight="1">
      <c r="A25" s="171">
        <v>12</v>
      </c>
      <c r="B25" s="79"/>
      <c r="C25" s="79"/>
      <c r="D25" s="79"/>
      <c r="E25" s="74">
        <f t="shared" si="0"/>
        <v>0</v>
      </c>
      <c r="F25" s="238"/>
      <c r="G25" s="238"/>
      <c r="H25" s="238"/>
      <c r="I25" s="238"/>
      <c r="J25" s="241"/>
      <c r="K25" s="241"/>
      <c r="L25" s="516"/>
      <c r="M25" s="517"/>
      <c r="N25" s="518"/>
      <c r="O25" s="193"/>
      <c r="P25" s="42"/>
      <c r="Q25" s="42"/>
      <c r="R25" s="42"/>
      <c r="S25" s="42"/>
      <c r="T25" s="42"/>
      <c r="U25" s="42"/>
      <c r="V25" s="42"/>
      <c r="W25" s="42"/>
      <c r="X25" s="42"/>
      <c r="Y25" s="42"/>
      <c r="Z25" s="42"/>
    </row>
    <row r="26" spans="1:26" s="3" customFormat="1" ht="18" customHeight="1">
      <c r="A26" s="171">
        <v>13</v>
      </c>
      <c r="B26" s="79"/>
      <c r="C26" s="79"/>
      <c r="D26" s="79"/>
      <c r="E26" s="74">
        <f t="shared" si="0"/>
        <v>0</v>
      </c>
      <c r="F26" s="88"/>
      <c r="G26" s="88"/>
      <c r="H26" s="88"/>
      <c r="I26" s="88"/>
      <c r="J26" s="100"/>
      <c r="K26" s="100"/>
      <c r="L26" s="516"/>
      <c r="M26" s="517"/>
      <c r="N26" s="518"/>
      <c r="O26" s="193"/>
      <c r="P26" s="42"/>
      <c r="Q26" s="42"/>
      <c r="R26" s="42"/>
      <c r="S26" s="42"/>
      <c r="T26" s="42"/>
      <c r="U26" s="42"/>
      <c r="V26" s="42"/>
      <c r="W26" s="42"/>
      <c r="X26" s="42"/>
      <c r="Y26" s="42"/>
      <c r="Z26" s="42"/>
    </row>
    <row r="27" spans="1:26" s="3" customFormat="1" ht="18" customHeight="1">
      <c r="A27" s="173">
        <v>14</v>
      </c>
      <c r="B27" s="79"/>
      <c r="C27" s="79"/>
      <c r="D27" s="79"/>
      <c r="E27" s="74">
        <f t="shared" si="0"/>
        <v>0</v>
      </c>
      <c r="F27" s="75"/>
      <c r="G27" s="75"/>
      <c r="H27" s="75"/>
      <c r="I27" s="75"/>
      <c r="J27" s="99"/>
      <c r="K27" s="201"/>
      <c r="L27" s="516"/>
      <c r="M27" s="517"/>
      <c r="N27" s="518"/>
      <c r="O27" s="193"/>
      <c r="P27" s="42"/>
      <c r="Q27" s="42"/>
      <c r="R27" s="42"/>
      <c r="S27" s="42"/>
      <c r="T27" s="42"/>
      <c r="U27" s="42"/>
      <c r="V27" s="42"/>
      <c r="W27" s="42"/>
      <c r="X27" s="42"/>
      <c r="Y27" s="42"/>
      <c r="Z27" s="42"/>
    </row>
    <row r="28" spans="1:26" s="3" customFormat="1" ht="18" customHeight="1" thickBot="1">
      <c r="A28" s="228">
        <v>15</v>
      </c>
      <c r="B28" s="229"/>
      <c r="C28" s="229"/>
      <c r="D28" s="229"/>
      <c r="E28" s="231">
        <f t="shared" si="0"/>
        <v>0</v>
      </c>
      <c r="F28" s="229"/>
      <c r="G28" s="229"/>
      <c r="H28" s="229"/>
      <c r="I28" s="229"/>
      <c r="J28" s="232"/>
      <c r="K28" s="241">
        <f>IF(SUM(E22:E28)&gt;40, SUM(E22:E28)-40, 0)</f>
        <v>0</v>
      </c>
      <c r="L28" s="513"/>
      <c r="M28" s="514"/>
      <c r="N28" s="515"/>
      <c r="O28" s="193"/>
      <c r="P28" s="42"/>
      <c r="Q28" s="42"/>
      <c r="R28" s="42"/>
      <c r="S28" s="42"/>
      <c r="T28" s="42"/>
      <c r="U28" s="42"/>
      <c r="V28" s="42"/>
      <c r="W28" s="42"/>
      <c r="X28" s="42"/>
      <c r="Y28" s="42"/>
      <c r="Z28" s="42"/>
    </row>
    <row r="29" spans="1:26" s="3" customFormat="1" ht="18" customHeight="1">
      <c r="A29" s="478">
        <v>16</v>
      </c>
      <c r="B29" s="475"/>
      <c r="C29" s="475"/>
      <c r="D29" s="475"/>
      <c r="E29" s="299">
        <f t="shared" si="0"/>
        <v>0</v>
      </c>
      <c r="F29" s="299"/>
      <c r="G29" s="475"/>
      <c r="H29" s="475"/>
      <c r="I29" s="475"/>
      <c r="J29" s="477"/>
      <c r="K29" s="477"/>
      <c r="L29" s="602"/>
      <c r="M29" s="603"/>
      <c r="N29" s="604"/>
      <c r="O29" s="193"/>
      <c r="P29" s="42"/>
      <c r="Q29" s="42"/>
      <c r="R29" s="42"/>
      <c r="S29" s="42"/>
      <c r="T29" s="42"/>
      <c r="U29" s="42"/>
      <c r="V29" s="42"/>
      <c r="W29" s="42"/>
      <c r="X29" s="42"/>
      <c r="Y29" s="42"/>
      <c r="Z29" s="42"/>
    </row>
    <row r="30" spans="1:26" s="3" customFormat="1" ht="18" customHeight="1">
      <c r="A30" s="171">
        <v>17</v>
      </c>
      <c r="B30" s="238"/>
      <c r="C30" s="239"/>
      <c r="D30" s="238"/>
      <c r="E30" s="240">
        <f t="shared" si="0"/>
        <v>0</v>
      </c>
      <c r="F30" s="238"/>
      <c r="G30" s="238"/>
      <c r="H30" s="238"/>
      <c r="I30" s="238"/>
      <c r="J30" s="241"/>
      <c r="K30" s="271"/>
      <c r="L30" s="733"/>
      <c r="M30" s="734"/>
      <c r="N30" s="735"/>
      <c r="O30" s="193"/>
      <c r="P30" s="42"/>
      <c r="Q30" s="42"/>
      <c r="R30" s="42"/>
      <c r="S30" s="42"/>
      <c r="T30" s="42"/>
      <c r="U30" s="42"/>
      <c r="V30" s="42"/>
      <c r="W30" s="42"/>
      <c r="X30" s="42"/>
      <c r="Y30" s="42"/>
      <c r="Z30" s="42"/>
    </row>
    <row r="31" spans="1:26" s="3" customFormat="1" ht="18" customHeight="1">
      <c r="A31" s="172">
        <v>18</v>
      </c>
      <c r="B31" s="75"/>
      <c r="C31" s="75"/>
      <c r="D31" s="75"/>
      <c r="E31" s="74">
        <f t="shared" si="0"/>
        <v>0</v>
      </c>
      <c r="F31" s="240"/>
      <c r="G31" s="238"/>
      <c r="H31" s="238"/>
      <c r="I31" s="238"/>
      <c r="J31" s="241"/>
      <c r="K31" s="241"/>
      <c r="L31" s="576"/>
      <c r="M31" s="577"/>
      <c r="N31" s="578"/>
      <c r="O31" s="193"/>
      <c r="P31" s="42"/>
      <c r="Q31" s="42"/>
      <c r="R31" s="42"/>
      <c r="S31" s="42"/>
      <c r="T31" s="42"/>
      <c r="U31" s="42"/>
      <c r="V31" s="42"/>
      <c r="W31" s="42"/>
      <c r="X31" s="42"/>
      <c r="Y31" s="42"/>
      <c r="Z31" s="42"/>
    </row>
    <row r="32" spans="1:26" s="3" customFormat="1" ht="18" customHeight="1">
      <c r="A32" s="172">
        <v>19</v>
      </c>
      <c r="B32" s="75"/>
      <c r="C32" s="75"/>
      <c r="D32" s="75"/>
      <c r="E32" s="74">
        <f t="shared" si="0"/>
        <v>0</v>
      </c>
      <c r="F32" s="240"/>
      <c r="G32" s="238"/>
      <c r="H32" s="238"/>
      <c r="I32" s="238"/>
      <c r="J32" s="241"/>
      <c r="K32" s="241"/>
      <c r="L32" s="576"/>
      <c r="M32" s="577"/>
      <c r="N32" s="578"/>
      <c r="O32" s="193"/>
      <c r="P32" s="42"/>
      <c r="Q32" s="42"/>
      <c r="R32" s="42"/>
      <c r="S32" s="42"/>
      <c r="T32" s="42"/>
      <c r="U32" s="42"/>
      <c r="V32" s="42"/>
      <c r="W32" s="42"/>
      <c r="X32" s="42"/>
      <c r="Y32" s="42"/>
      <c r="Z32" s="42"/>
    </row>
    <row r="33" spans="1:26" s="3" customFormat="1" ht="18" customHeight="1">
      <c r="A33" s="171">
        <v>20</v>
      </c>
      <c r="B33" s="75"/>
      <c r="C33" s="75"/>
      <c r="D33" s="75"/>
      <c r="E33" s="74">
        <f t="shared" si="0"/>
        <v>0</v>
      </c>
      <c r="F33" s="88"/>
      <c r="G33" s="88"/>
      <c r="H33" s="88"/>
      <c r="I33" s="88"/>
      <c r="J33" s="100"/>
      <c r="K33" s="100"/>
      <c r="L33" s="516"/>
      <c r="M33" s="517"/>
      <c r="N33" s="518"/>
      <c r="O33" s="193"/>
      <c r="P33" s="42"/>
      <c r="Q33" s="42"/>
      <c r="R33" s="42"/>
      <c r="S33" s="42"/>
      <c r="T33" s="42"/>
      <c r="U33" s="42"/>
      <c r="V33" s="42"/>
      <c r="W33" s="42"/>
      <c r="X33" s="42"/>
      <c r="Y33" s="42"/>
      <c r="Z33" s="42"/>
    </row>
    <row r="34" spans="1:26" s="3" customFormat="1" ht="18" customHeight="1">
      <c r="A34" s="175">
        <v>21</v>
      </c>
      <c r="B34" s="75"/>
      <c r="C34" s="75"/>
      <c r="D34" s="75"/>
      <c r="E34" s="74">
        <f t="shared" si="0"/>
        <v>0</v>
      </c>
      <c r="F34" s="75"/>
      <c r="G34" s="75"/>
      <c r="H34" s="75"/>
      <c r="I34" s="75"/>
      <c r="J34" s="99"/>
      <c r="K34" s="201"/>
      <c r="L34" s="582"/>
      <c r="M34" s="583"/>
      <c r="N34" s="584"/>
      <c r="O34" s="193"/>
      <c r="P34" s="42"/>
      <c r="Q34" s="42"/>
      <c r="R34" s="42"/>
      <c r="S34" s="42"/>
      <c r="T34" s="42"/>
      <c r="U34" s="42"/>
      <c r="V34" s="42"/>
      <c r="W34" s="42"/>
      <c r="X34" s="42"/>
      <c r="Y34" s="42"/>
      <c r="Z34" s="42"/>
    </row>
    <row r="35" spans="1:26" s="3" customFormat="1" ht="18" customHeight="1" thickBot="1">
      <c r="A35" s="235">
        <v>22</v>
      </c>
      <c r="B35" s="229"/>
      <c r="C35" s="229"/>
      <c r="D35" s="229"/>
      <c r="E35" s="231">
        <f t="shared" si="0"/>
        <v>0</v>
      </c>
      <c r="F35" s="231"/>
      <c r="G35" s="229"/>
      <c r="H35" s="229"/>
      <c r="I35" s="229"/>
      <c r="J35" s="232"/>
      <c r="K35" s="241">
        <f>IF(SUM(E29:E35)&gt;40, SUM(E29:E35)-40, 0)</f>
        <v>0</v>
      </c>
      <c r="L35" s="748"/>
      <c r="M35" s="749"/>
      <c r="N35" s="750"/>
      <c r="O35" s="193"/>
      <c r="P35" s="42"/>
      <c r="Q35" s="42"/>
      <c r="R35" s="42"/>
      <c r="S35" s="42"/>
      <c r="T35" s="42"/>
      <c r="U35" s="42"/>
      <c r="V35" s="42"/>
      <c r="W35" s="42"/>
      <c r="X35" s="42"/>
      <c r="Y35" s="42"/>
      <c r="Z35" s="42"/>
    </row>
    <row r="36" spans="1:26" s="3" customFormat="1" ht="18" customHeight="1">
      <c r="A36" s="478">
        <v>23</v>
      </c>
      <c r="B36" s="475"/>
      <c r="C36" s="476"/>
      <c r="D36" s="475"/>
      <c r="E36" s="299">
        <f t="shared" si="0"/>
        <v>0</v>
      </c>
      <c r="F36" s="475"/>
      <c r="G36" s="475"/>
      <c r="H36" s="475"/>
      <c r="I36" s="475"/>
      <c r="J36" s="477"/>
      <c r="K36" s="477"/>
      <c r="L36" s="501"/>
      <c r="M36" s="502"/>
      <c r="N36" s="503"/>
      <c r="O36" s="193"/>
      <c r="P36" s="42"/>
      <c r="Q36" s="42"/>
      <c r="R36" s="42"/>
      <c r="S36" s="42"/>
      <c r="T36" s="42"/>
      <c r="U36" s="42"/>
      <c r="V36" s="42"/>
      <c r="W36" s="42"/>
      <c r="X36" s="42"/>
      <c r="Y36" s="42"/>
      <c r="Z36" s="42"/>
    </row>
    <row r="37" spans="1:26" s="3" customFormat="1" ht="18" customHeight="1">
      <c r="A37" s="171">
        <v>24</v>
      </c>
      <c r="B37" s="75"/>
      <c r="C37" s="75"/>
      <c r="D37" s="75"/>
      <c r="E37" s="240">
        <f t="shared" si="0"/>
        <v>0</v>
      </c>
      <c r="F37" s="240" t="s">
        <v>96</v>
      </c>
      <c r="G37" s="238"/>
      <c r="H37" s="238"/>
      <c r="I37" s="238"/>
      <c r="J37" s="241"/>
      <c r="K37" s="271"/>
      <c r="L37" s="751" t="s">
        <v>180</v>
      </c>
      <c r="M37" s="752"/>
      <c r="N37" s="753"/>
      <c r="O37" s="193"/>
      <c r="P37" s="42"/>
      <c r="Q37" s="42"/>
      <c r="R37" s="42"/>
      <c r="S37" s="42"/>
      <c r="T37" s="42"/>
      <c r="U37" s="42"/>
      <c r="V37" s="42"/>
      <c r="W37" s="42"/>
      <c r="X37" s="42"/>
      <c r="Y37" s="42"/>
      <c r="Z37" s="42"/>
    </row>
    <row r="38" spans="1:26" s="3" customFormat="1" ht="18" customHeight="1">
      <c r="A38" s="172">
        <v>25</v>
      </c>
      <c r="B38" s="238"/>
      <c r="C38" s="238"/>
      <c r="D38" s="238"/>
      <c r="E38" s="74">
        <f t="shared" si="0"/>
        <v>0</v>
      </c>
      <c r="F38" s="240" t="s">
        <v>96</v>
      </c>
      <c r="G38" s="238"/>
      <c r="H38" s="238"/>
      <c r="I38" s="238"/>
      <c r="J38" s="241"/>
      <c r="K38" s="241"/>
      <c r="L38" s="745" t="s">
        <v>180</v>
      </c>
      <c r="M38" s="746"/>
      <c r="N38" s="747"/>
      <c r="O38" s="193"/>
      <c r="P38" s="42"/>
      <c r="Q38" s="42"/>
      <c r="R38" s="42"/>
      <c r="S38" s="42"/>
      <c r="T38" s="42"/>
      <c r="U38" s="42"/>
      <c r="V38" s="42"/>
      <c r="W38" s="42"/>
      <c r="X38" s="42"/>
      <c r="Y38" s="42"/>
      <c r="Z38" s="42"/>
    </row>
    <row r="39" spans="1:26" s="3" customFormat="1" ht="18" customHeight="1">
      <c r="A39" s="172">
        <v>26</v>
      </c>
      <c r="B39" s="75"/>
      <c r="C39" s="75"/>
      <c r="D39" s="75"/>
      <c r="E39" s="74">
        <f t="shared" si="0"/>
        <v>0</v>
      </c>
      <c r="F39" s="238"/>
      <c r="G39" s="238"/>
      <c r="H39" s="238"/>
      <c r="I39" s="238"/>
      <c r="J39" s="241"/>
      <c r="K39" s="241"/>
      <c r="L39" s="745" t="s">
        <v>182</v>
      </c>
      <c r="M39" s="746"/>
      <c r="N39" s="747"/>
      <c r="O39" s="193"/>
      <c r="P39" s="42"/>
      <c r="Q39" s="42"/>
      <c r="R39" s="42"/>
      <c r="S39" s="42"/>
      <c r="T39" s="42"/>
      <c r="U39" s="42"/>
      <c r="V39" s="42"/>
      <c r="W39" s="42"/>
      <c r="X39" s="42"/>
      <c r="Y39" s="42"/>
      <c r="Z39" s="42"/>
    </row>
    <row r="40" spans="1:26" s="3" customFormat="1" ht="18" customHeight="1">
      <c r="A40" s="171">
        <v>27</v>
      </c>
      <c r="B40" s="75"/>
      <c r="C40" s="75"/>
      <c r="D40" s="75"/>
      <c r="E40" s="74">
        <f t="shared" si="0"/>
        <v>0</v>
      </c>
      <c r="F40" s="88"/>
      <c r="G40" s="88"/>
      <c r="H40" s="88"/>
      <c r="I40" s="88"/>
      <c r="J40" s="100"/>
      <c r="K40" s="100"/>
      <c r="L40" s="519" t="s">
        <v>182</v>
      </c>
      <c r="M40" s="520"/>
      <c r="N40" s="521"/>
      <c r="O40" s="193"/>
      <c r="P40" s="42"/>
      <c r="Q40" s="42"/>
      <c r="R40" s="42"/>
      <c r="S40" s="42"/>
      <c r="T40" s="42"/>
      <c r="U40" s="42"/>
      <c r="V40" s="42"/>
      <c r="W40" s="42"/>
      <c r="X40" s="42"/>
      <c r="Y40" s="42"/>
      <c r="Z40" s="42"/>
    </row>
    <row r="41" spans="1:26" s="3" customFormat="1" ht="18" customHeight="1">
      <c r="A41" s="175">
        <v>28</v>
      </c>
      <c r="B41" s="75"/>
      <c r="C41" s="75"/>
      <c r="D41" s="75"/>
      <c r="E41" s="74">
        <f t="shared" si="0"/>
        <v>0</v>
      </c>
      <c r="F41" s="75"/>
      <c r="G41" s="75"/>
      <c r="H41" s="75"/>
      <c r="I41" s="75"/>
      <c r="J41" s="99"/>
      <c r="K41" s="201"/>
      <c r="L41" s="519" t="s">
        <v>182</v>
      </c>
      <c r="M41" s="520"/>
      <c r="N41" s="521"/>
      <c r="O41" s="193"/>
      <c r="P41" s="42"/>
      <c r="Q41" s="42"/>
      <c r="R41" s="42"/>
      <c r="S41" s="42"/>
      <c r="T41" s="42"/>
      <c r="U41" s="42"/>
      <c r="V41" s="42"/>
      <c r="W41" s="42"/>
      <c r="X41" s="42"/>
      <c r="Y41" s="42"/>
      <c r="Z41" s="42"/>
    </row>
    <row r="42" spans="1:26" s="3" customFormat="1" ht="18" customHeight="1" thickBot="1">
      <c r="A42" s="235">
        <v>29</v>
      </c>
      <c r="B42" s="229"/>
      <c r="C42" s="229"/>
      <c r="D42" s="229"/>
      <c r="E42" s="231">
        <f t="shared" si="0"/>
        <v>0</v>
      </c>
      <c r="F42" s="231"/>
      <c r="G42" s="229"/>
      <c r="H42" s="229"/>
      <c r="I42" s="229"/>
      <c r="J42" s="232"/>
      <c r="K42" s="241">
        <f>IF(SUM(E36:E42)&gt;40, SUM(E36:E42)-40, 0)</f>
        <v>0</v>
      </c>
      <c r="L42" s="748"/>
      <c r="M42" s="749"/>
      <c r="N42" s="750"/>
      <c r="O42" s="193"/>
      <c r="P42" s="42"/>
      <c r="Q42" s="42"/>
      <c r="R42" s="42"/>
      <c r="S42" s="42"/>
      <c r="T42" s="42"/>
      <c r="U42" s="42"/>
      <c r="V42" s="42"/>
      <c r="W42" s="42"/>
      <c r="X42" s="42"/>
      <c r="Y42" s="42"/>
      <c r="Z42" s="42"/>
    </row>
    <row r="43" spans="1:26" s="3" customFormat="1" ht="18" customHeight="1">
      <c r="A43" s="478">
        <v>30</v>
      </c>
      <c r="B43" s="475"/>
      <c r="C43" s="476"/>
      <c r="D43" s="475"/>
      <c r="E43" s="299">
        <f t="shared" si="0"/>
        <v>0</v>
      </c>
      <c r="F43" s="475"/>
      <c r="G43" s="475"/>
      <c r="H43" s="475"/>
      <c r="I43" s="475"/>
      <c r="J43" s="477"/>
      <c r="K43" s="477"/>
      <c r="L43" s="501"/>
      <c r="M43" s="502"/>
      <c r="N43" s="503"/>
      <c r="O43" s="193"/>
      <c r="P43" s="42"/>
      <c r="Q43" s="42"/>
      <c r="R43" s="42"/>
      <c r="S43" s="42"/>
      <c r="T43" s="42"/>
      <c r="U43" s="42"/>
      <c r="V43" s="42"/>
      <c r="W43" s="42"/>
      <c r="X43" s="42"/>
      <c r="Y43" s="42"/>
      <c r="Z43" s="42"/>
    </row>
    <row r="44" spans="1:26" s="3" customFormat="1" ht="18" customHeight="1">
      <c r="A44" s="171">
        <v>31</v>
      </c>
      <c r="B44" s="238"/>
      <c r="C44" s="238"/>
      <c r="D44" s="238"/>
      <c r="E44" s="240">
        <f t="shared" si="0"/>
        <v>0</v>
      </c>
      <c r="F44" s="240" t="s">
        <v>96</v>
      </c>
      <c r="G44" s="238"/>
      <c r="H44" s="238"/>
      <c r="I44" s="238"/>
      <c r="J44" s="241"/>
      <c r="K44" s="271"/>
      <c r="L44" s="751" t="s">
        <v>178</v>
      </c>
      <c r="M44" s="752"/>
      <c r="N44" s="753"/>
      <c r="O44" s="193"/>
      <c r="P44" s="42"/>
      <c r="Q44" s="42"/>
      <c r="R44" s="42"/>
      <c r="S44" s="42"/>
      <c r="T44" s="42"/>
      <c r="U44" s="42"/>
      <c r="V44" s="42"/>
      <c r="W44" s="42"/>
      <c r="X44" s="42"/>
      <c r="Y44" s="42"/>
      <c r="Z44" s="42"/>
    </row>
    <row r="45" spans="1:26" s="3" customFormat="1" ht="18" customHeight="1" thickBot="1">
      <c r="A45" s="76"/>
      <c r="B45" s="84"/>
      <c r="C45" s="186"/>
      <c r="D45" s="187"/>
      <c r="E45" s="80"/>
      <c r="F45" s="78"/>
      <c r="G45" s="77"/>
      <c r="H45" s="78"/>
      <c r="I45" s="77"/>
      <c r="J45" s="101"/>
      <c r="K45" s="182"/>
      <c r="L45" s="593"/>
      <c r="M45" s="594"/>
      <c r="N45" s="595"/>
      <c r="O45" s="193"/>
      <c r="P45" s="42"/>
      <c r="Q45" s="42"/>
      <c r="R45" s="42"/>
      <c r="S45" s="42"/>
      <c r="T45" s="42"/>
      <c r="U45" s="42"/>
      <c r="V45" s="42"/>
      <c r="W45" s="42"/>
      <c r="X45" s="42"/>
      <c r="Y45" s="42"/>
      <c r="Z45" s="42"/>
    </row>
    <row r="46" spans="1:26" ht="18" customHeight="1" thickTop="1" thickBot="1">
      <c r="A46" s="97" t="s">
        <v>12</v>
      </c>
      <c r="B46" s="86">
        <f>SUM(B14:B44)</f>
        <v>0</v>
      </c>
      <c r="C46" s="85">
        <f>SUM(C14:C44)</f>
        <v>0</v>
      </c>
      <c r="D46" s="85">
        <f>SUM(D14:D44)</f>
        <v>0</v>
      </c>
      <c r="E46" s="83">
        <f t="shared" ref="E46:K46" si="1">SUM(E14:E44)</f>
        <v>0</v>
      </c>
      <c r="F46" s="72">
        <f t="shared" si="1"/>
        <v>0</v>
      </c>
      <c r="G46" s="73">
        <f t="shared" si="1"/>
        <v>0</v>
      </c>
      <c r="H46" s="176">
        <f t="shared" si="1"/>
        <v>0</v>
      </c>
      <c r="I46" s="177">
        <f t="shared" si="1"/>
        <v>0</v>
      </c>
      <c r="J46" s="184">
        <f>SUM(J14:J44)</f>
        <v>0</v>
      </c>
      <c r="K46" s="176">
        <f t="shared" si="1"/>
        <v>0</v>
      </c>
      <c r="L46" s="585"/>
      <c r="M46" s="586"/>
      <c r="N46" s="259"/>
    </row>
    <row r="47" spans="1:26" ht="16.5" thickTop="1">
      <c r="A47" s="39" t="s">
        <v>13</v>
      </c>
      <c r="B47" s="40"/>
      <c r="C47" s="81"/>
      <c r="D47" s="108"/>
      <c r="E47" s="108"/>
      <c r="F47" s="109"/>
      <c r="G47" s="108"/>
      <c r="H47" s="108"/>
      <c r="I47" s="108"/>
      <c r="J47" s="109"/>
      <c r="K47" s="108"/>
      <c r="L47" s="197"/>
      <c r="M47" s="250"/>
      <c r="N47" s="259"/>
    </row>
    <row r="48" spans="1:26" ht="18">
      <c r="A48" s="113"/>
      <c r="B48" s="110"/>
      <c r="C48" s="110"/>
      <c r="D48" s="110"/>
      <c r="E48" s="110"/>
      <c r="F48" s="545"/>
      <c r="G48" s="545"/>
      <c r="H48" s="545"/>
      <c r="I48" s="545"/>
      <c r="J48" s="198"/>
      <c r="K48" s="198"/>
      <c r="L48" s="198"/>
      <c r="M48" s="251"/>
      <c r="N48" s="259"/>
    </row>
    <row r="49" spans="1:14" s="131" customFormat="1">
      <c r="A49" s="41" t="s">
        <v>14</v>
      </c>
      <c r="B49" s="2"/>
      <c r="C49" s="111"/>
      <c r="D49" s="543" t="s">
        <v>10</v>
      </c>
      <c r="E49" s="543"/>
      <c r="F49" s="545"/>
      <c r="G49" s="545"/>
      <c r="H49" s="545"/>
      <c r="I49" s="545"/>
      <c r="J49" s="246"/>
      <c r="K49" s="198"/>
      <c r="L49" s="198"/>
      <c r="M49" s="251"/>
      <c r="N49" s="265"/>
    </row>
    <row r="50" spans="1:14" s="131" customFormat="1">
      <c r="A50" s="180"/>
      <c r="B50" s="193"/>
      <c r="C50" s="193"/>
      <c r="D50" s="193"/>
      <c r="E50" s="193"/>
      <c r="F50" s="545"/>
      <c r="G50" s="545"/>
      <c r="H50" s="545"/>
      <c r="I50" s="545"/>
      <c r="J50" s="542"/>
      <c r="K50" s="198"/>
      <c r="L50" s="198"/>
      <c r="M50" s="251"/>
      <c r="N50" s="266"/>
    </row>
    <row r="51" spans="1:14" s="131" customFormat="1" ht="15.95" customHeight="1">
      <c r="A51" s="112"/>
      <c r="B51" s="105"/>
      <c r="C51" s="105"/>
      <c r="D51" s="105"/>
      <c r="E51" s="105"/>
      <c r="F51" s="544"/>
      <c r="G51" s="544"/>
      <c r="H51" s="544"/>
      <c r="I51" s="544"/>
      <c r="J51" s="542"/>
      <c r="K51" s="199"/>
      <c r="L51" s="199"/>
      <c r="M51" s="252"/>
      <c r="N51" s="260"/>
    </row>
    <row r="52" spans="1:14" s="131" customFormat="1" ht="15.95" customHeight="1">
      <c r="A52" s="41" t="s">
        <v>16</v>
      </c>
      <c r="B52" s="111"/>
      <c r="C52" s="111"/>
      <c r="D52" s="543" t="s">
        <v>10</v>
      </c>
      <c r="E52" s="543"/>
      <c r="F52" s="544"/>
      <c r="G52" s="544"/>
      <c r="H52" s="544"/>
      <c r="I52" s="544"/>
      <c r="J52" s="542"/>
      <c r="K52" s="199"/>
      <c r="L52" s="199"/>
      <c r="M52" s="253"/>
      <c r="N52" s="267"/>
    </row>
    <row r="53" spans="1:14" s="131" customFormat="1" ht="15.95" customHeight="1">
      <c r="A53" s="180"/>
      <c r="B53" s="193"/>
      <c r="C53" s="193"/>
      <c r="D53" s="193"/>
      <c r="E53" s="193"/>
      <c r="F53" s="544"/>
      <c r="G53" s="544"/>
      <c r="H53" s="544"/>
      <c r="I53" s="544"/>
      <c r="J53" s="170"/>
      <c r="K53" s="199"/>
      <c r="L53" s="199"/>
      <c r="M53" s="252"/>
      <c r="N53" s="267"/>
    </row>
    <row r="54" spans="1:14" s="131" customFormat="1" ht="15.95" customHeight="1">
      <c r="A54" s="112"/>
      <c r="B54" s="105"/>
      <c r="C54" s="105"/>
      <c r="D54" s="105"/>
      <c r="E54" s="105"/>
      <c r="F54" s="544"/>
      <c r="G54" s="544"/>
      <c r="H54" s="544"/>
      <c r="I54" s="544"/>
      <c r="J54" s="199"/>
      <c r="K54" s="199"/>
      <c r="L54" s="199"/>
      <c r="M54" s="253"/>
      <c r="N54" s="267"/>
    </row>
    <row r="55" spans="1:14" s="131" customFormat="1" ht="15.95" customHeight="1">
      <c r="A55" s="41" t="s">
        <v>16</v>
      </c>
      <c r="B55" s="111"/>
      <c r="C55" s="111"/>
      <c r="D55" s="543" t="s">
        <v>10</v>
      </c>
      <c r="E55" s="543"/>
      <c r="F55" s="544"/>
      <c r="G55" s="544"/>
      <c r="H55" s="544"/>
      <c r="I55" s="544"/>
      <c r="J55" s="199"/>
      <c r="K55" s="199"/>
      <c r="L55" s="199"/>
      <c r="M55" s="252"/>
      <c r="N55" s="267"/>
    </row>
    <row r="56" spans="1:14" s="131" customFormat="1" ht="13.5" customHeight="1">
      <c r="A56" s="194"/>
      <c r="B56" s="106"/>
      <c r="C56" s="106"/>
      <c r="D56" s="106"/>
      <c r="E56" s="106"/>
      <c r="F56" s="106"/>
      <c r="G56" s="106"/>
      <c r="H56" s="106"/>
      <c r="I56" s="106"/>
      <c r="J56" s="106"/>
      <c r="K56" s="106"/>
      <c r="L56" s="119"/>
      <c r="M56" s="254"/>
      <c r="N56" s="267"/>
    </row>
    <row r="57" spans="1:14" s="131" customFormat="1" ht="13.5" customHeight="1">
      <c r="A57" s="195" t="s">
        <v>109</v>
      </c>
      <c r="B57" s="38">
        <f>+E46</f>
        <v>0</v>
      </c>
      <c r="C57" s="106"/>
      <c r="D57" s="106"/>
      <c r="E57" s="43"/>
      <c r="F57" s="44"/>
      <c r="G57" s="45"/>
      <c r="H57" s="45"/>
      <c r="I57" s="46"/>
      <c r="J57" s="46"/>
      <c r="K57" s="46"/>
      <c r="L57" s="534"/>
      <c r="M57" s="535"/>
      <c r="N57" s="267"/>
    </row>
    <row r="58" spans="1:14" s="131" customFormat="1" ht="13.5" customHeight="1">
      <c r="A58" s="196" t="s">
        <v>15</v>
      </c>
      <c r="B58" s="38">
        <f>G46</f>
        <v>0</v>
      </c>
      <c r="C58" s="106"/>
      <c r="D58" s="106"/>
      <c r="E58" s="43"/>
      <c r="F58" s="44"/>
      <c r="G58" s="45"/>
      <c r="H58" s="45"/>
      <c r="I58" s="46"/>
      <c r="J58" s="46"/>
      <c r="K58" s="46"/>
      <c r="L58" s="534"/>
      <c r="M58" s="535"/>
      <c r="N58" s="266"/>
    </row>
    <row r="59" spans="1:14" s="131" customFormat="1" ht="13.5" customHeight="1">
      <c r="A59" s="196" t="s">
        <v>21</v>
      </c>
      <c r="B59" s="38">
        <f>H46</f>
        <v>0</v>
      </c>
      <c r="C59" s="106"/>
      <c r="D59" s="106"/>
      <c r="E59" s="43"/>
      <c r="F59" s="44"/>
      <c r="G59" s="47"/>
      <c r="H59" s="47"/>
      <c r="I59" s="47"/>
      <c r="J59" s="47"/>
      <c r="K59" s="47"/>
      <c r="L59" s="534"/>
      <c r="M59" s="535"/>
      <c r="N59" s="260"/>
    </row>
    <row r="60" spans="1:14" s="131" customFormat="1" ht="13.5" customHeight="1" thickBot="1">
      <c r="A60" s="196" t="s">
        <v>22</v>
      </c>
      <c r="B60" s="38">
        <f>I46</f>
        <v>0</v>
      </c>
      <c r="C60" s="472"/>
      <c r="D60" s="532" t="s">
        <v>17</v>
      </c>
      <c r="E60" s="532"/>
      <c r="F60" s="532"/>
      <c r="G60" s="532"/>
      <c r="H60" s="532"/>
      <c r="I60" s="532"/>
      <c r="J60" s="532"/>
      <c r="K60" s="532"/>
      <c r="L60" s="532"/>
      <c r="M60" s="533"/>
      <c r="N60" s="268"/>
    </row>
    <row r="61" spans="1:14" s="131" customFormat="1" ht="27.75" customHeight="1" thickTop="1" thickBot="1">
      <c r="A61" s="196" t="s">
        <v>112</v>
      </c>
      <c r="B61" s="38">
        <f>J46</f>
        <v>0</v>
      </c>
      <c r="C61" s="50"/>
      <c r="D61" s="51"/>
      <c r="E61" s="160" t="s">
        <v>4</v>
      </c>
      <c r="F61" s="161" t="s">
        <v>109</v>
      </c>
      <c r="G61" s="162" t="s">
        <v>200</v>
      </c>
      <c r="H61" s="245" t="s">
        <v>199</v>
      </c>
      <c r="I61" s="163" t="s">
        <v>124</v>
      </c>
      <c r="J61" s="164" t="s">
        <v>121</v>
      </c>
      <c r="K61" s="164" t="s">
        <v>122</v>
      </c>
      <c r="L61" s="164" t="s">
        <v>168</v>
      </c>
      <c r="M61" s="248" t="s">
        <v>109</v>
      </c>
      <c r="N61" s="270" t="s">
        <v>170</v>
      </c>
    </row>
    <row r="62" spans="1:14" s="131" customFormat="1" ht="18.75" customHeight="1" thickTop="1">
      <c r="A62" s="196" t="s">
        <v>169</v>
      </c>
      <c r="B62" s="227">
        <f>K46</f>
        <v>0</v>
      </c>
      <c r="C62" s="159" t="str">
        <f>B11</f>
        <v xml:space="preserve">d. </v>
      </c>
      <c r="D62" s="87" t="s">
        <v>18</v>
      </c>
      <c r="E62" s="165">
        <f>M6</f>
        <v>0</v>
      </c>
      <c r="F62" s="166">
        <f>B46</f>
        <v>0</v>
      </c>
      <c r="G62" s="485">
        <f>MROUND(H62,0.25)</f>
        <v>0</v>
      </c>
      <c r="H62" s="484"/>
      <c r="I62" s="308"/>
      <c r="J62" s="309"/>
      <c r="K62" s="309"/>
      <c r="L62" s="309"/>
      <c r="M62" s="301">
        <f>F62+G62+I62+J62+K62-L62</f>
        <v>0</v>
      </c>
      <c r="N62" s="300"/>
    </row>
    <row r="63" spans="1:14" s="131" customFormat="1" ht="15.75">
      <c r="A63" s="196" t="s">
        <v>130</v>
      </c>
      <c r="B63" s="38">
        <f>F46</f>
        <v>0</v>
      </c>
      <c r="C63" s="159" t="str">
        <f>C11</f>
        <v xml:space="preserve">d. </v>
      </c>
      <c r="D63" s="87" t="s">
        <v>19</v>
      </c>
      <c r="E63" s="167">
        <f>M7</f>
        <v>0</v>
      </c>
      <c r="F63" s="168">
        <f>C46</f>
        <v>0</v>
      </c>
      <c r="G63" s="485">
        <f>MROUND(H63,0.25)</f>
        <v>0</v>
      </c>
      <c r="H63" s="484"/>
      <c r="I63" s="308"/>
      <c r="J63" s="309"/>
      <c r="K63" s="309"/>
      <c r="L63" s="309"/>
      <c r="M63" s="302">
        <f>F63+G63+I63+J63+K63-L63</f>
        <v>0</v>
      </c>
      <c r="N63" s="303"/>
    </row>
    <row r="64" spans="1:14" s="131" customFormat="1" ht="16.5" thickBot="1">
      <c r="A64" s="4"/>
      <c r="B64" s="38"/>
      <c r="C64" s="159" t="str">
        <f>D11</f>
        <v xml:space="preserve">d. </v>
      </c>
      <c r="D64" s="87" t="s">
        <v>20</v>
      </c>
      <c r="E64" s="167">
        <f>M8</f>
        <v>0</v>
      </c>
      <c r="F64" s="168">
        <f>D46</f>
        <v>0</v>
      </c>
      <c r="G64" s="485">
        <f>MROUND(H64,0.25)</f>
        <v>0</v>
      </c>
      <c r="H64" s="484"/>
      <c r="I64" s="310"/>
      <c r="J64" s="311"/>
      <c r="K64" s="311"/>
      <c r="L64" s="311"/>
      <c r="M64" s="304">
        <f>F64+G64+I64+J64+K64-L64</f>
        <v>0</v>
      </c>
      <c r="N64" s="305"/>
    </row>
    <row r="65" spans="1:14" s="131" customFormat="1" ht="16.5" thickTop="1">
      <c r="A65" s="5"/>
      <c r="B65" s="38">
        <f>B57+B58+B59+B60+B61-B62+B63</f>
        <v>0</v>
      </c>
      <c r="C65" s="48"/>
      <c r="D65" s="49"/>
      <c r="E65" s="169">
        <f>SUM(E62:E64)</f>
        <v>0</v>
      </c>
      <c r="F65" s="170">
        <f>SUM(F62:F64)</f>
        <v>0</v>
      </c>
      <c r="G65" s="170">
        <f>SUM(G62:G64)</f>
        <v>0</v>
      </c>
      <c r="H65" s="170">
        <f>F46</f>
        <v>0</v>
      </c>
      <c r="I65" s="263">
        <f>G46</f>
        <v>0</v>
      </c>
      <c r="J65" s="263">
        <f>H46</f>
        <v>0</v>
      </c>
      <c r="K65" s="263">
        <f>I46</f>
        <v>0</v>
      </c>
      <c r="L65" s="263">
        <f>K46</f>
        <v>0</v>
      </c>
      <c r="M65" s="264">
        <f>SUM(M62:M64)</f>
        <v>0</v>
      </c>
      <c r="N65" s="269"/>
    </row>
    <row r="66" spans="1:14" s="131" customFormat="1" ht="13.5" thickBot="1">
      <c r="A66" s="96"/>
      <c r="B66" s="95"/>
      <c r="C66" s="95"/>
      <c r="D66" s="95"/>
      <c r="E66" s="95"/>
      <c r="F66" s="95"/>
      <c r="G66" s="95"/>
      <c r="H66" s="95"/>
      <c r="I66" s="95"/>
      <c r="J66" s="95"/>
      <c r="K66" s="95"/>
      <c r="L66" s="120"/>
      <c r="M66" s="249"/>
      <c r="N66" s="260"/>
    </row>
    <row r="67" spans="1:14" s="131" customFormat="1" ht="13.5" thickTop="1">
      <c r="A67" s="42"/>
      <c r="B67" s="42"/>
      <c r="C67" s="42"/>
      <c r="D67" s="42"/>
      <c r="E67" s="42"/>
      <c r="F67" s="42"/>
      <c r="G67" s="42"/>
      <c r="H67" s="42"/>
      <c r="I67" s="42"/>
      <c r="J67" s="42"/>
      <c r="K67" s="42"/>
      <c r="L67" s="121"/>
      <c r="M67" s="123"/>
      <c r="N67" s="261"/>
    </row>
    <row r="68" spans="1:14" s="131" customFormat="1">
      <c r="A68" s="15"/>
      <c r="B68" s="15"/>
      <c r="C68" s="15"/>
      <c r="D68" s="15"/>
      <c r="E68" s="15"/>
      <c r="F68" s="15"/>
      <c r="G68" s="15"/>
      <c r="H68" s="57"/>
      <c r="I68" s="57"/>
      <c r="J68" s="57"/>
      <c r="K68" s="42"/>
      <c r="L68" s="237">
        <f>E14</f>
        <v>0</v>
      </c>
      <c r="M68" s="123"/>
    </row>
    <row r="69" spans="1:14" s="131" customFormat="1" ht="13.5" thickBot="1">
      <c r="A69" s="3"/>
      <c r="C69" s="16"/>
      <c r="D69" s="17" t="s">
        <v>24</v>
      </c>
      <c r="E69" s="18" t="s">
        <v>25</v>
      </c>
      <c r="F69" s="17" t="s">
        <v>26</v>
      </c>
      <c r="G69" s="17" t="s">
        <v>27</v>
      </c>
      <c r="H69" s="17" t="s">
        <v>28</v>
      </c>
      <c r="I69" s="42"/>
      <c r="J69" s="64" t="s">
        <v>94</v>
      </c>
      <c r="K69" s="42"/>
      <c r="L69" s="121"/>
      <c r="M69" s="123"/>
    </row>
    <row r="70" spans="1:14" s="131" customFormat="1" ht="15.75" thickTop="1">
      <c r="A70" s="107" t="s">
        <v>97</v>
      </c>
      <c r="B70" s="107"/>
      <c r="C70" s="23" t="s">
        <v>33</v>
      </c>
      <c r="D70" s="23">
        <v>5.7692E-2</v>
      </c>
      <c r="E70" s="22">
        <f>160*0.057692</f>
        <v>9.2307199999999998</v>
      </c>
      <c r="F70" s="22">
        <f>168*0.057692</f>
        <v>9.6922560000000004</v>
      </c>
      <c r="G70" s="22">
        <f>176*0.057692</f>
        <v>10.153791999999999</v>
      </c>
      <c r="H70" s="58">
        <f>184*0.057692</f>
        <v>10.615328</v>
      </c>
      <c r="I70" s="60"/>
      <c r="J70" s="65">
        <v>240</v>
      </c>
      <c r="K70" s="56"/>
      <c r="L70" s="69"/>
      <c r="M70" s="124"/>
    </row>
    <row r="71" spans="1:14" s="131" customFormat="1" ht="14.25">
      <c r="A71" s="3"/>
      <c r="B71" s="20" t="s">
        <v>21</v>
      </c>
      <c r="C71" s="23" t="s">
        <v>33</v>
      </c>
      <c r="D71" s="23">
        <v>4.6154000000000001E-2</v>
      </c>
      <c r="E71" s="22">
        <f>160*0.046154</f>
        <v>7.3846400000000001</v>
      </c>
      <c r="F71" s="22">
        <f>168*0.046154</f>
        <v>7.7538720000000003</v>
      </c>
      <c r="G71" s="22">
        <f>176*0.046154</f>
        <v>8.1231039999999997</v>
      </c>
      <c r="H71" s="22">
        <f>184*0.046154</f>
        <v>8.4923359999999999</v>
      </c>
      <c r="I71" s="59"/>
      <c r="J71" s="66"/>
      <c r="K71" s="56"/>
      <c r="L71" s="69"/>
      <c r="M71" s="124"/>
    </row>
    <row r="72" spans="1:14" s="131" customFormat="1">
      <c r="A72" s="21"/>
      <c r="B72" s="21"/>
      <c r="C72" s="21"/>
      <c r="D72" s="21"/>
      <c r="E72" s="21"/>
      <c r="F72" s="21"/>
      <c r="G72" s="21"/>
      <c r="H72" s="21"/>
      <c r="I72" s="21"/>
      <c r="J72" s="67"/>
      <c r="K72" s="42"/>
      <c r="L72" s="237">
        <f>SUM(E43:E44)</f>
        <v>0</v>
      </c>
      <c r="M72" s="123"/>
    </row>
    <row r="73" spans="1:14" s="131" customFormat="1">
      <c r="A73" s="15"/>
      <c r="B73" s="15"/>
      <c r="C73" s="15"/>
      <c r="D73" s="15"/>
      <c r="E73" s="15"/>
      <c r="F73" s="15"/>
      <c r="G73" s="15"/>
      <c r="H73" s="57"/>
      <c r="I73" s="57"/>
      <c r="J73" s="68"/>
      <c r="K73" s="42"/>
      <c r="L73" s="121"/>
      <c r="M73" s="123"/>
    </row>
    <row r="74" spans="1:14" s="131" customFormat="1" ht="13.5" thickBot="1">
      <c r="A74" s="16"/>
      <c r="C74" s="16"/>
      <c r="D74" s="17" t="s">
        <v>24</v>
      </c>
      <c r="E74" s="18" t="s">
        <v>25</v>
      </c>
      <c r="F74" s="17" t="s">
        <v>26</v>
      </c>
      <c r="G74" s="17" t="s">
        <v>27</v>
      </c>
      <c r="H74" s="17" t="s">
        <v>28</v>
      </c>
      <c r="I74" s="61"/>
      <c r="J74" s="64" t="s">
        <v>94</v>
      </c>
      <c r="K74" s="42"/>
      <c r="L74" s="121"/>
      <c r="M74" s="123"/>
    </row>
    <row r="75" spans="1:14" s="131" customFormat="1" ht="15.75" thickTop="1">
      <c r="A75" s="107" t="s">
        <v>98</v>
      </c>
      <c r="B75" s="107"/>
      <c r="C75" s="23" t="s">
        <v>33</v>
      </c>
      <c r="D75" s="23">
        <v>6.9231000000000001E-2</v>
      </c>
      <c r="E75" s="22" t="s">
        <v>29</v>
      </c>
      <c r="F75" s="22">
        <v>11.630808</v>
      </c>
      <c r="G75" s="22">
        <v>12.184656</v>
      </c>
      <c r="H75" s="22">
        <v>12.738504000000001</v>
      </c>
      <c r="I75" s="56"/>
      <c r="J75" s="65">
        <v>288</v>
      </c>
      <c r="K75" s="56"/>
      <c r="L75" s="69"/>
      <c r="M75" s="124"/>
    </row>
    <row r="76" spans="1:14" s="131" customFormat="1" ht="14.25">
      <c r="A76" s="19"/>
      <c r="B76" s="20" t="s">
        <v>21</v>
      </c>
      <c r="C76" s="23" t="s">
        <v>33</v>
      </c>
      <c r="D76" s="23">
        <v>4.6154000000000001E-2</v>
      </c>
      <c r="E76" s="24">
        <f>160*0.046154</f>
        <v>7.3846400000000001</v>
      </c>
      <c r="F76" s="24">
        <f>168*0.046154</f>
        <v>7.7538720000000003</v>
      </c>
      <c r="G76" s="24">
        <f>176*0.046154</f>
        <v>8.1231039999999997</v>
      </c>
      <c r="H76" s="24">
        <f>184*0.046154</f>
        <v>8.4923359999999999</v>
      </c>
      <c r="I76" s="59"/>
      <c r="J76" s="69"/>
      <c r="K76" s="56"/>
      <c r="L76" s="69"/>
      <c r="M76" s="124"/>
    </row>
    <row r="77" spans="1:14" s="131" customFormat="1">
      <c r="A77" s="21"/>
      <c r="B77" s="21"/>
      <c r="C77" s="21"/>
      <c r="D77" s="21"/>
      <c r="E77" s="21"/>
      <c r="F77" s="21"/>
      <c r="G77" s="21"/>
      <c r="H77" s="21"/>
      <c r="I77" s="21"/>
      <c r="J77" s="67"/>
      <c r="K77" s="42"/>
      <c r="L77" s="121"/>
      <c r="M77" s="123"/>
    </row>
    <row r="78" spans="1:14" s="131" customFormat="1">
      <c r="A78" s="15"/>
      <c r="B78" s="15"/>
      <c r="C78" s="15"/>
      <c r="D78" s="15"/>
      <c r="E78" s="15"/>
      <c r="F78" s="15"/>
      <c r="G78" s="15"/>
      <c r="H78" s="15"/>
      <c r="I78" s="57"/>
      <c r="J78" s="68"/>
      <c r="K78" s="42"/>
      <c r="L78" s="121"/>
      <c r="M78" s="123"/>
    </row>
    <row r="79" spans="1:14" s="131" customFormat="1" ht="13.5" thickBot="1">
      <c r="A79" s="16"/>
      <c r="C79" s="16"/>
      <c r="D79" s="17" t="s">
        <v>24</v>
      </c>
      <c r="E79" s="18" t="s">
        <v>25</v>
      </c>
      <c r="F79" s="17" t="s">
        <v>26</v>
      </c>
      <c r="G79" s="17" t="s">
        <v>27</v>
      </c>
      <c r="H79" s="17" t="s">
        <v>28</v>
      </c>
      <c r="I79" s="42"/>
      <c r="J79" s="70" t="s">
        <v>94</v>
      </c>
      <c r="K79" s="42"/>
      <c r="L79" s="121"/>
      <c r="M79" s="123"/>
    </row>
    <row r="80" spans="1:14" s="131" customFormat="1" ht="15.75" thickTop="1">
      <c r="A80" s="107" t="s">
        <v>99</v>
      </c>
      <c r="B80" s="107"/>
      <c r="C80" s="23" t="s">
        <v>33</v>
      </c>
      <c r="D80" s="23">
        <v>8.0768999999999994E-2</v>
      </c>
      <c r="E80" s="22">
        <f>160*D80</f>
        <v>12.923039999999999</v>
      </c>
      <c r="F80" s="22">
        <f>168*D80</f>
        <v>13.569191999999999</v>
      </c>
      <c r="G80" s="22">
        <f>176*D80</f>
        <v>14.215343999999998</v>
      </c>
      <c r="H80" s="22">
        <f>184*D80</f>
        <v>14.861495999999999</v>
      </c>
      <c r="I80" s="60"/>
      <c r="J80" s="71">
        <v>336</v>
      </c>
      <c r="K80" s="56"/>
      <c r="L80" s="69"/>
      <c r="M80" s="124"/>
    </row>
    <row r="81" spans="1:13" s="131" customFormat="1" ht="14.25">
      <c r="A81" s="19"/>
      <c r="B81" s="20" t="s">
        <v>21</v>
      </c>
      <c r="C81" s="23" t="s">
        <v>33</v>
      </c>
      <c r="D81" s="23">
        <v>4.6154000000000001E-2</v>
      </c>
      <c r="E81" s="24">
        <f>160*0.046154</f>
        <v>7.3846400000000001</v>
      </c>
      <c r="F81" s="24">
        <f>168*0.046154</f>
        <v>7.7538720000000003</v>
      </c>
      <c r="G81" s="24">
        <f>176*0.046154</f>
        <v>8.1231039999999997</v>
      </c>
      <c r="H81" s="24">
        <f>184*0.046154</f>
        <v>8.4923359999999999</v>
      </c>
      <c r="I81" s="59"/>
      <c r="J81" s="69"/>
      <c r="K81" s="56"/>
      <c r="L81" s="69"/>
      <c r="M81" s="124"/>
    </row>
    <row r="82" spans="1:13" s="131" customFormat="1">
      <c r="A82" s="21"/>
      <c r="B82" s="21"/>
      <c r="C82" s="21"/>
      <c r="D82" s="21"/>
      <c r="E82" s="21"/>
      <c r="F82" s="21"/>
      <c r="G82" s="21"/>
      <c r="H82" s="21"/>
      <c r="I82" s="21"/>
      <c r="J82" s="67"/>
      <c r="K82" s="42"/>
      <c r="L82" s="121"/>
      <c r="M82" s="123"/>
    </row>
    <row r="83" spans="1:13" s="131" customFormat="1">
      <c r="A83" s="15"/>
      <c r="B83" s="15"/>
      <c r="C83" s="15"/>
      <c r="D83" s="15"/>
      <c r="E83" s="15"/>
      <c r="F83" s="15"/>
      <c r="G83" s="15"/>
      <c r="H83" s="15"/>
      <c r="I83" s="57"/>
      <c r="J83" s="68"/>
      <c r="K83" s="42"/>
      <c r="L83" s="121"/>
      <c r="M83" s="123"/>
    </row>
    <row r="84" spans="1:13" s="131" customFormat="1" ht="13.5" thickBot="1">
      <c r="A84" s="16"/>
      <c r="C84" s="16"/>
      <c r="D84" s="17" t="s">
        <v>24</v>
      </c>
      <c r="E84" s="18" t="s">
        <v>25</v>
      </c>
      <c r="F84" s="17" t="s">
        <v>26</v>
      </c>
      <c r="G84" s="17" t="s">
        <v>27</v>
      </c>
      <c r="H84" s="62" t="s">
        <v>28</v>
      </c>
      <c r="I84" s="42"/>
      <c r="J84" s="64" t="s">
        <v>94</v>
      </c>
      <c r="K84" s="42"/>
      <c r="L84" s="121"/>
      <c r="M84" s="123"/>
    </row>
    <row r="85" spans="1:13" s="131" customFormat="1" ht="15.75" thickTop="1">
      <c r="A85" s="107" t="s">
        <v>100</v>
      </c>
      <c r="B85" s="107"/>
      <c r="C85" s="23" t="s">
        <v>33</v>
      </c>
      <c r="D85" s="23">
        <v>9.2308000000000001E-2</v>
      </c>
      <c r="E85" s="22">
        <f>160*D85</f>
        <v>14.76928</v>
      </c>
      <c r="F85" s="22">
        <f>168*D85</f>
        <v>15.507744000000001</v>
      </c>
      <c r="G85" s="22">
        <f>176*D85</f>
        <v>16.246207999999999</v>
      </c>
      <c r="H85" s="63">
        <f>184*D85</f>
        <v>16.984672</v>
      </c>
      <c r="I85" s="60"/>
      <c r="J85" s="65">
        <v>384</v>
      </c>
      <c r="K85" s="56"/>
      <c r="L85" s="69"/>
      <c r="M85" s="124"/>
    </row>
    <row r="86" spans="1:13" s="131" customFormat="1" ht="14.25">
      <c r="A86" s="19"/>
      <c r="B86" s="20" t="s">
        <v>21</v>
      </c>
      <c r="C86" s="23" t="s">
        <v>33</v>
      </c>
      <c r="D86" s="23">
        <v>4.6154000000000001E-2</v>
      </c>
      <c r="E86" s="24">
        <f>160*0.046154</f>
        <v>7.3846400000000001</v>
      </c>
      <c r="F86" s="24">
        <f>168*0.046154</f>
        <v>7.7538720000000003</v>
      </c>
      <c r="G86" s="24">
        <f>176*0.046154</f>
        <v>8.1231039999999997</v>
      </c>
      <c r="H86" s="24">
        <f>184*0.046154</f>
        <v>8.4923359999999999</v>
      </c>
      <c r="I86" s="56"/>
      <c r="J86" s="66"/>
      <c r="K86" s="56"/>
      <c r="L86" s="69"/>
      <c r="M86" s="124"/>
    </row>
    <row r="87" spans="1:13" s="131" customFormat="1">
      <c r="A87" s="21"/>
      <c r="B87" s="21"/>
      <c r="C87" s="21"/>
      <c r="D87" s="21"/>
      <c r="E87" s="21"/>
      <c r="F87" s="21"/>
      <c r="G87" s="21"/>
      <c r="H87" s="21"/>
      <c r="I87" s="21"/>
      <c r="J87" s="21"/>
      <c r="K87" s="42"/>
      <c r="L87" s="121"/>
      <c r="M87" s="123"/>
    </row>
    <row r="88" spans="1:13" s="131" customFormat="1">
      <c r="A88" s="42"/>
      <c r="B88" s="42"/>
      <c r="C88" s="42"/>
      <c r="D88" s="42"/>
      <c r="E88" s="42"/>
      <c r="F88" s="42"/>
      <c r="G88" s="42"/>
      <c r="H88" s="42"/>
      <c r="I88" s="42"/>
      <c r="J88" s="42"/>
      <c r="K88" s="42"/>
      <c r="L88" s="121"/>
      <c r="M88" s="123"/>
    </row>
    <row r="89" spans="1:13" s="131" customFormat="1">
      <c r="A89" s="42"/>
      <c r="B89" s="42"/>
      <c r="C89" s="42"/>
      <c r="D89" s="42"/>
      <c r="E89" s="42"/>
      <c r="F89" s="42"/>
      <c r="G89" s="42"/>
      <c r="H89" s="42"/>
      <c r="I89" s="42"/>
      <c r="J89" s="42"/>
      <c r="K89" s="42"/>
      <c r="L89" s="121"/>
      <c r="M89" s="123"/>
    </row>
    <row r="90" spans="1:13" s="131" customFormat="1">
      <c r="A90" s="42"/>
      <c r="B90" s="42"/>
      <c r="C90" s="42"/>
      <c r="D90" s="42"/>
      <c r="E90" s="42"/>
      <c r="F90" s="42"/>
      <c r="G90" s="42"/>
      <c r="H90" s="42"/>
      <c r="I90" s="42"/>
      <c r="J90" s="42"/>
      <c r="K90" s="42"/>
      <c r="L90" s="121"/>
      <c r="M90" s="123"/>
    </row>
    <row r="91" spans="1:13" s="131" customFormat="1">
      <c r="A91" s="42"/>
      <c r="B91" s="42"/>
      <c r="C91" s="185"/>
      <c r="D91" s="42"/>
      <c r="E91" s="42"/>
      <c r="F91" s="42"/>
      <c r="G91" s="42"/>
      <c r="H91" s="42"/>
      <c r="I91" s="42"/>
      <c r="J91" s="42"/>
      <c r="K91" s="42"/>
      <c r="L91" s="121"/>
      <c r="M91" s="123"/>
    </row>
    <row r="92" spans="1:13" s="131" customFormat="1">
      <c r="A92" s="42"/>
      <c r="B92" s="42"/>
      <c r="C92" s="42"/>
      <c r="D92" s="42"/>
      <c r="E92" s="42"/>
      <c r="F92" s="42"/>
      <c r="G92" s="42"/>
      <c r="H92" s="42"/>
      <c r="I92" s="42"/>
      <c r="J92" s="42"/>
      <c r="K92" s="42"/>
      <c r="L92" s="121"/>
      <c r="M92" s="123"/>
    </row>
    <row r="93" spans="1:13" s="131" customFormat="1">
      <c r="A93" s="42"/>
      <c r="B93" s="42"/>
      <c r="C93" s="42"/>
      <c r="D93" s="42"/>
      <c r="E93" s="42"/>
      <c r="F93" s="42"/>
      <c r="G93" s="42"/>
      <c r="H93" s="42"/>
      <c r="I93" s="42"/>
      <c r="J93" s="42"/>
      <c r="K93" s="42"/>
      <c r="L93" s="121"/>
      <c r="M93" s="123"/>
    </row>
    <row r="94" spans="1:13" s="131" customFormat="1">
      <c r="A94" s="42"/>
      <c r="B94" s="42"/>
      <c r="C94" s="42"/>
      <c r="D94" s="42"/>
      <c r="E94" s="42"/>
      <c r="F94" s="42"/>
      <c r="G94" s="42"/>
      <c r="H94" s="42"/>
      <c r="I94" s="42"/>
      <c r="J94" s="42"/>
      <c r="K94" s="42"/>
      <c r="L94" s="121"/>
      <c r="M94" s="123"/>
    </row>
    <row r="95" spans="1:13" s="131" customFormat="1">
      <c r="A95" s="42"/>
      <c r="B95" s="42"/>
      <c r="C95" s="42"/>
      <c r="D95" s="42"/>
      <c r="E95" s="42"/>
      <c r="F95" s="42"/>
      <c r="G95" s="42"/>
      <c r="H95" s="42"/>
      <c r="I95" s="42"/>
      <c r="J95" s="42"/>
      <c r="K95" s="42"/>
      <c r="L95" s="121"/>
      <c r="M95" s="123"/>
    </row>
    <row r="96" spans="1:13" s="131" customFormat="1">
      <c r="A96" s="42"/>
      <c r="B96" s="42"/>
      <c r="C96" s="42"/>
      <c r="D96" s="42"/>
      <c r="E96" s="42"/>
      <c r="F96" s="42"/>
      <c r="G96" s="42"/>
      <c r="H96" s="42"/>
      <c r="I96" s="42"/>
      <c r="J96" s="42"/>
      <c r="K96" s="42"/>
      <c r="L96" s="121"/>
      <c r="M96" s="123"/>
    </row>
    <row r="97" spans="1:14" s="131" customFormat="1">
      <c r="A97" s="42"/>
      <c r="B97" s="42"/>
      <c r="C97" s="42"/>
      <c r="D97" s="42"/>
      <c r="E97" s="42"/>
      <c r="F97" s="42"/>
      <c r="G97" s="42"/>
      <c r="H97" s="42"/>
      <c r="I97" s="42"/>
      <c r="J97" s="42"/>
      <c r="K97" s="42"/>
      <c r="L97" s="121"/>
      <c r="M97" s="123"/>
      <c r="N97" s="193"/>
    </row>
    <row r="98" spans="1:14" s="42" customFormat="1">
      <c r="L98" s="121"/>
      <c r="M98" s="123"/>
      <c r="N98" s="193"/>
    </row>
    <row r="99" spans="1:14" s="42" customFormat="1">
      <c r="L99" s="121"/>
      <c r="M99" s="123"/>
      <c r="N99" s="193"/>
    </row>
    <row r="100" spans="1:14" s="42" customFormat="1">
      <c r="L100" s="121"/>
      <c r="M100" s="123"/>
      <c r="N100" s="193"/>
    </row>
    <row r="101" spans="1:14" s="42" customFormat="1">
      <c r="L101" s="121"/>
      <c r="M101" s="123"/>
      <c r="N101" s="193"/>
    </row>
    <row r="102" spans="1:14" s="42" customFormat="1">
      <c r="L102" s="121"/>
      <c r="M102" s="123"/>
      <c r="N102" s="193"/>
    </row>
    <row r="103" spans="1:14" s="42" customFormat="1">
      <c r="L103" s="121"/>
      <c r="M103" s="123"/>
      <c r="N103" s="193"/>
    </row>
    <row r="104" spans="1:14" s="42" customFormat="1">
      <c r="L104" s="121"/>
      <c r="M104" s="123"/>
      <c r="N104" s="193"/>
    </row>
    <row r="105" spans="1:14" s="42" customFormat="1">
      <c r="L105" s="121"/>
      <c r="M105" s="123"/>
      <c r="N105" s="193"/>
    </row>
    <row r="106" spans="1:14" s="42" customFormat="1">
      <c r="L106" s="121"/>
      <c r="M106" s="123"/>
      <c r="N106" s="193"/>
    </row>
    <row r="107" spans="1:14" s="42" customFormat="1">
      <c r="L107" s="121"/>
      <c r="M107" s="123"/>
      <c r="N107" s="193"/>
    </row>
    <row r="108" spans="1:14" s="42" customFormat="1">
      <c r="L108" s="121"/>
      <c r="M108" s="123"/>
      <c r="N108" s="193"/>
    </row>
    <row r="109" spans="1:14" s="42" customFormat="1">
      <c r="L109" s="121"/>
      <c r="M109" s="123"/>
      <c r="N109" s="193"/>
    </row>
    <row r="110" spans="1:14" s="42" customFormat="1">
      <c r="L110" s="121"/>
      <c r="M110" s="123"/>
      <c r="N110" s="193"/>
    </row>
    <row r="111" spans="1:14" s="42" customFormat="1">
      <c r="L111" s="121"/>
      <c r="M111" s="123"/>
      <c r="N111" s="193"/>
    </row>
    <row r="112" spans="1:14" s="42" customFormat="1">
      <c r="L112" s="121"/>
      <c r="M112" s="123"/>
      <c r="N112" s="193"/>
    </row>
    <row r="113" spans="12:14" s="42" customFormat="1">
      <c r="L113" s="121"/>
      <c r="M113" s="123"/>
      <c r="N113" s="193"/>
    </row>
    <row r="114" spans="12:14" s="42" customFormat="1">
      <c r="L114" s="121"/>
      <c r="M114" s="123"/>
      <c r="N114" s="193"/>
    </row>
    <row r="115" spans="12:14" s="42" customFormat="1">
      <c r="L115" s="121"/>
      <c r="M115" s="123"/>
      <c r="N115" s="193"/>
    </row>
    <row r="116" spans="12:14" s="42" customFormat="1">
      <c r="L116" s="121"/>
      <c r="M116" s="123"/>
      <c r="N116" s="193"/>
    </row>
    <row r="117" spans="12:14" s="42" customFormat="1">
      <c r="L117" s="121"/>
      <c r="M117" s="123"/>
      <c r="N117" s="193"/>
    </row>
    <row r="118" spans="12:14" s="42" customFormat="1">
      <c r="L118" s="121"/>
      <c r="M118" s="123"/>
      <c r="N118" s="193"/>
    </row>
    <row r="119" spans="12:14" s="42" customFormat="1">
      <c r="L119" s="121"/>
      <c r="M119" s="123"/>
      <c r="N119" s="193"/>
    </row>
    <row r="120" spans="12:14" s="42" customFormat="1">
      <c r="L120" s="121"/>
      <c r="M120" s="123"/>
      <c r="N120" s="193"/>
    </row>
    <row r="121" spans="12:14" s="42" customFormat="1">
      <c r="L121" s="121"/>
      <c r="M121" s="123"/>
      <c r="N121" s="193"/>
    </row>
    <row r="122" spans="12:14" s="42" customFormat="1">
      <c r="L122" s="121"/>
      <c r="M122" s="123"/>
      <c r="N122" s="193"/>
    </row>
    <row r="123" spans="12:14" s="42" customFormat="1">
      <c r="L123" s="121"/>
      <c r="M123" s="123"/>
      <c r="N123" s="193"/>
    </row>
    <row r="124" spans="12:14" s="42" customFormat="1">
      <c r="L124" s="121"/>
      <c r="M124" s="123"/>
      <c r="N124" s="193"/>
    </row>
    <row r="125" spans="12:14" s="42" customFormat="1">
      <c r="L125" s="121"/>
      <c r="M125" s="123"/>
      <c r="N125" s="193"/>
    </row>
    <row r="126" spans="12:14" s="42" customFormat="1">
      <c r="L126" s="121"/>
      <c r="M126" s="123"/>
      <c r="N126" s="193"/>
    </row>
    <row r="127" spans="12:14" s="42" customFormat="1">
      <c r="L127" s="121"/>
      <c r="M127" s="123"/>
      <c r="N127" s="193"/>
    </row>
    <row r="128" spans="12:14" s="42" customFormat="1">
      <c r="L128" s="121"/>
      <c r="M128" s="123"/>
      <c r="N128" s="193"/>
    </row>
    <row r="129" spans="12:14" s="42" customFormat="1">
      <c r="L129" s="121"/>
      <c r="M129" s="123"/>
      <c r="N129" s="193"/>
    </row>
    <row r="130" spans="12:14" s="42" customFormat="1">
      <c r="L130" s="121"/>
      <c r="M130" s="123"/>
      <c r="N130" s="193"/>
    </row>
    <row r="131" spans="12:14" s="42" customFormat="1">
      <c r="L131" s="121"/>
      <c r="M131" s="123"/>
      <c r="N131" s="193"/>
    </row>
    <row r="132" spans="12:14" s="42" customFormat="1">
      <c r="L132" s="121"/>
      <c r="M132" s="123"/>
      <c r="N132" s="193"/>
    </row>
    <row r="133" spans="12:14" s="42" customFormat="1">
      <c r="L133" s="121"/>
      <c r="M133" s="123"/>
      <c r="N133" s="193"/>
    </row>
    <row r="134" spans="12:14" s="42" customFormat="1">
      <c r="L134" s="121"/>
      <c r="M134" s="123"/>
      <c r="N134" s="193"/>
    </row>
    <row r="135" spans="12:14" s="42" customFormat="1">
      <c r="L135" s="121"/>
      <c r="M135" s="123"/>
      <c r="N135" s="193"/>
    </row>
    <row r="136" spans="12:14" s="42" customFormat="1">
      <c r="L136" s="121"/>
      <c r="M136" s="123"/>
      <c r="N136" s="193"/>
    </row>
    <row r="137" spans="12:14" s="42" customFormat="1">
      <c r="L137" s="121"/>
      <c r="M137" s="123"/>
      <c r="N137" s="193"/>
    </row>
    <row r="138" spans="12:14" s="42" customFormat="1">
      <c r="L138" s="121"/>
      <c r="M138" s="123"/>
      <c r="N138" s="193"/>
    </row>
    <row r="139" spans="12:14" s="42" customFormat="1">
      <c r="L139" s="121"/>
      <c r="M139" s="123"/>
      <c r="N139" s="193"/>
    </row>
    <row r="140" spans="12:14" s="42" customFormat="1">
      <c r="L140" s="121"/>
      <c r="M140" s="123"/>
      <c r="N140" s="193"/>
    </row>
    <row r="141" spans="12:14" s="42" customFormat="1">
      <c r="L141" s="121"/>
      <c r="M141" s="123"/>
      <c r="N141" s="193"/>
    </row>
    <row r="142" spans="12:14" s="42" customFormat="1">
      <c r="L142" s="121"/>
      <c r="M142" s="123"/>
      <c r="N142" s="193"/>
    </row>
    <row r="143" spans="12:14" s="42" customFormat="1">
      <c r="L143" s="121"/>
      <c r="M143" s="123"/>
      <c r="N143" s="193"/>
    </row>
    <row r="144" spans="12:14" s="42" customFormat="1">
      <c r="L144" s="121"/>
      <c r="M144" s="123"/>
      <c r="N144" s="193"/>
    </row>
    <row r="145" spans="12:14" s="42" customFormat="1">
      <c r="L145" s="121"/>
      <c r="M145" s="123"/>
      <c r="N145" s="193"/>
    </row>
    <row r="146" spans="12:14" s="42" customFormat="1">
      <c r="L146" s="121"/>
      <c r="M146" s="123"/>
      <c r="N146" s="193"/>
    </row>
    <row r="147" spans="12:14" s="42" customFormat="1">
      <c r="L147" s="121"/>
      <c r="M147" s="123"/>
      <c r="N147" s="193"/>
    </row>
    <row r="148" spans="12:14" s="42" customFormat="1">
      <c r="L148" s="121"/>
      <c r="M148" s="123"/>
      <c r="N148" s="193"/>
    </row>
    <row r="149" spans="12:14" s="42" customFormat="1">
      <c r="L149" s="121"/>
      <c r="M149" s="123"/>
      <c r="N149" s="193"/>
    </row>
    <row r="150" spans="12:14" s="42" customFormat="1">
      <c r="L150" s="121"/>
      <c r="M150" s="123"/>
      <c r="N150" s="193"/>
    </row>
    <row r="151" spans="12:14" s="42" customFormat="1">
      <c r="L151" s="121"/>
      <c r="M151" s="123"/>
      <c r="N151" s="193"/>
    </row>
    <row r="152" spans="12:14" s="42" customFormat="1">
      <c r="L152" s="121"/>
      <c r="M152" s="123"/>
      <c r="N152" s="193"/>
    </row>
    <row r="153" spans="12:14" s="42" customFormat="1">
      <c r="L153" s="121"/>
      <c r="M153" s="123"/>
      <c r="N153" s="193"/>
    </row>
    <row r="154" spans="12:14" s="42" customFormat="1">
      <c r="L154" s="121"/>
      <c r="M154" s="123"/>
      <c r="N154" s="193"/>
    </row>
    <row r="155" spans="12:14" s="42" customFormat="1">
      <c r="L155" s="121"/>
      <c r="M155" s="123"/>
      <c r="N155" s="193"/>
    </row>
    <row r="156" spans="12:14" s="42" customFormat="1">
      <c r="L156" s="121"/>
      <c r="M156" s="123"/>
      <c r="N156" s="193"/>
    </row>
    <row r="157" spans="12:14" s="42" customFormat="1">
      <c r="L157" s="121"/>
      <c r="M157" s="123"/>
      <c r="N157" s="193"/>
    </row>
    <row r="158" spans="12:14" s="42" customFormat="1">
      <c r="L158" s="121"/>
      <c r="M158" s="123"/>
      <c r="N158" s="193"/>
    </row>
    <row r="159" spans="12:14" s="42" customFormat="1">
      <c r="L159" s="121"/>
      <c r="M159" s="123"/>
      <c r="N159" s="193"/>
    </row>
    <row r="160" spans="12:14" s="42" customFormat="1">
      <c r="L160" s="121"/>
      <c r="M160" s="123"/>
      <c r="N160" s="193"/>
    </row>
    <row r="161" spans="12:14" s="42" customFormat="1">
      <c r="L161" s="121"/>
      <c r="M161" s="123"/>
      <c r="N161" s="193"/>
    </row>
    <row r="162" spans="12:14" s="42" customFormat="1">
      <c r="L162" s="121"/>
      <c r="M162" s="123"/>
      <c r="N162" s="193"/>
    </row>
    <row r="163" spans="12:14" s="42" customFormat="1">
      <c r="L163" s="121"/>
      <c r="M163" s="123"/>
      <c r="N163" s="193"/>
    </row>
    <row r="164" spans="12:14" s="42" customFormat="1">
      <c r="L164" s="121"/>
      <c r="M164" s="123"/>
      <c r="N164" s="193"/>
    </row>
    <row r="165" spans="12:14" s="42" customFormat="1">
      <c r="L165" s="121"/>
      <c r="M165" s="123"/>
      <c r="N165" s="193"/>
    </row>
    <row r="166" spans="12:14" s="42" customFormat="1">
      <c r="L166" s="121"/>
      <c r="M166" s="123"/>
      <c r="N166" s="193"/>
    </row>
    <row r="167" spans="12:14" s="42" customFormat="1">
      <c r="L167" s="121"/>
      <c r="M167" s="123"/>
      <c r="N167" s="193"/>
    </row>
    <row r="168" spans="12:14" s="42" customFormat="1">
      <c r="L168" s="121"/>
      <c r="M168" s="123"/>
      <c r="N168" s="193"/>
    </row>
    <row r="169" spans="12:14" s="42" customFormat="1">
      <c r="L169" s="121"/>
      <c r="M169" s="123"/>
      <c r="N169" s="193"/>
    </row>
    <row r="170" spans="12:14" s="42" customFormat="1">
      <c r="L170" s="121"/>
      <c r="M170" s="123"/>
      <c r="N170" s="193"/>
    </row>
    <row r="171" spans="12:14" s="42" customFormat="1">
      <c r="L171" s="121"/>
      <c r="M171" s="123"/>
      <c r="N171" s="193"/>
    </row>
    <row r="172" spans="12:14" s="42" customFormat="1">
      <c r="L172" s="121"/>
      <c r="M172" s="123"/>
      <c r="N172" s="193"/>
    </row>
    <row r="173" spans="12:14" s="42" customFormat="1">
      <c r="L173" s="121"/>
      <c r="M173" s="123"/>
      <c r="N173" s="193"/>
    </row>
    <row r="174" spans="12:14" s="42" customFormat="1">
      <c r="L174" s="121"/>
      <c r="M174" s="123"/>
      <c r="N174" s="193"/>
    </row>
    <row r="175" spans="12:14" s="42" customFormat="1">
      <c r="L175" s="121"/>
      <c r="M175" s="123"/>
      <c r="N175" s="193"/>
    </row>
    <row r="176" spans="12:14" s="42" customFormat="1">
      <c r="L176" s="121"/>
      <c r="M176" s="123"/>
      <c r="N176" s="193"/>
    </row>
    <row r="177" spans="12:14" s="42" customFormat="1">
      <c r="L177" s="121"/>
      <c r="M177" s="123"/>
      <c r="N177" s="193"/>
    </row>
    <row r="178" spans="12:14" s="42" customFormat="1">
      <c r="L178" s="121"/>
      <c r="M178" s="123"/>
      <c r="N178" s="193"/>
    </row>
    <row r="179" spans="12:14" s="42" customFormat="1">
      <c r="L179" s="121"/>
      <c r="M179" s="123"/>
      <c r="N179" s="193"/>
    </row>
    <row r="180" spans="12:14" s="42" customFormat="1">
      <c r="L180" s="121"/>
      <c r="M180" s="123"/>
      <c r="N180" s="193"/>
    </row>
    <row r="181" spans="12:14" s="42" customFormat="1">
      <c r="L181" s="121"/>
      <c r="M181" s="123"/>
      <c r="N181" s="193"/>
    </row>
    <row r="182" spans="12:14" s="42" customFormat="1">
      <c r="L182" s="121"/>
      <c r="M182" s="123"/>
      <c r="N182" s="193"/>
    </row>
    <row r="183" spans="12:14" s="42" customFormat="1">
      <c r="L183" s="121"/>
      <c r="M183" s="123"/>
      <c r="N183" s="193"/>
    </row>
    <row r="184" spans="12:14" s="42" customFormat="1">
      <c r="L184" s="121"/>
      <c r="M184" s="123"/>
      <c r="N184" s="193"/>
    </row>
    <row r="185" spans="12:14" s="42" customFormat="1">
      <c r="L185" s="121"/>
      <c r="M185" s="123"/>
      <c r="N185" s="193"/>
    </row>
    <row r="186" spans="12:14" s="42" customFormat="1">
      <c r="L186" s="121"/>
      <c r="M186" s="123"/>
      <c r="N186" s="193"/>
    </row>
    <row r="187" spans="12:14" s="42" customFormat="1">
      <c r="L187" s="121"/>
      <c r="M187" s="123"/>
      <c r="N187" s="193"/>
    </row>
    <row r="188" spans="12:14" s="42" customFormat="1">
      <c r="L188" s="121"/>
      <c r="M188" s="123"/>
      <c r="N188" s="193"/>
    </row>
    <row r="189" spans="12:14" s="42" customFormat="1">
      <c r="L189" s="121"/>
      <c r="M189" s="123"/>
      <c r="N189" s="193"/>
    </row>
    <row r="190" spans="12:14" s="42" customFormat="1">
      <c r="L190" s="121"/>
      <c r="M190" s="123"/>
      <c r="N190" s="193"/>
    </row>
    <row r="191" spans="12:14" s="42" customFormat="1">
      <c r="L191" s="121"/>
      <c r="M191" s="123"/>
      <c r="N191" s="193"/>
    </row>
    <row r="192" spans="12:14" s="42" customFormat="1">
      <c r="L192" s="121"/>
      <c r="M192" s="123"/>
      <c r="N192" s="193"/>
    </row>
    <row r="193" spans="12:14" s="42" customFormat="1">
      <c r="L193" s="121"/>
      <c r="M193" s="123"/>
      <c r="N193" s="193"/>
    </row>
    <row r="194" spans="12:14" s="42" customFormat="1">
      <c r="L194" s="121"/>
      <c r="M194" s="123"/>
      <c r="N194" s="193"/>
    </row>
    <row r="195" spans="12:14" s="42" customFormat="1">
      <c r="L195" s="121"/>
      <c r="M195" s="123"/>
      <c r="N195" s="193"/>
    </row>
    <row r="196" spans="12:14" s="42" customFormat="1">
      <c r="L196" s="121"/>
      <c r="M196" s="123"/>
      <c r="N196" s="193"/>
    </row>
    <row r="197" spans="12:14" s="42" customFormat="1">
      <c r="L197" s="121"/>
      <c r="M197" s="123"/>
      <c r="N197" s="193"/>
    </row>
    <row r="198" spans="12:14" s="42" customFormat="1">
      <c r="L198" s="121"/>
      <c r="M198" s="123"/>
      <c r="N198" s="193"/>
    </row>
    <row r="199" spans="12:14" s="42" customFormat="1">
      <c r="L199" s="121"/>
      <c r="M199" s="123"/>
      <c r="N199" s="193"/>
    </row>
    <row r="200" spans="12:14" s="42" customFormat="1">
      <c r="L200" s="121"/>
      <c r="M200" s="123"/>
      <c r="N200" s="193"/>
    </row>
    <row r="201" spans="12:14" s="42" customFormat="1">
      <c r="L201" s="121"/>
      <c r="M201" s="123"/>
      <c r="N201" s="193"/>
    </row>
    <row r="202" spans="12:14" s="42" customFormat="1">
      <c r="L202" s="121"/>
      <c r="M202" s="123"/>
      <c r="N202" s="193"/>
    </row>
    <row r="203" spans="12:14" s="42" customFormat="1">
      <c r="L203" s="121"/>
      <c r="M203" s="123"/>
      <c r="N203" s="193"/>
    </row>
    <row r="204" spans="12:14" s="42" customFormat="1">
      <c r="L204" s="121"/>
      <c r="M204" s="123"/>
      <c r="N204" s="193"/>
    </row>
    <row r="205" spans="12:14" s="42" customFormat="1">
      <c r="L205" s="121"/>
      <c r="M205" s="123"/>
      <c r="N205" s="193"/>
    </row>
    <row r="206" spans="12:14" s="42" customFormat="1">
      <c r="L206" s="121"/>
      <c r="M206" s="123"/>
      <c r="N206" s="193"/>
    </row>
    <row r="207" spans="12:14" s="42" customFormat="1">
      <c r="L207" s="121"/>
      <c r="M207" s="123"/>
      <c r="N207" s="193"/>
    </row>
    <row r="208" spans="12:14" s="42" customFormat="1">
      <c r="L208" s="121"/>
      <c r="M208" s="123"/>
      <c r="N208" s="193"/>
    </row>
    <row r="209" spans="12:14" s="42" customFormat="1">
      <c r="L209" s="121"/>
      <c r="M209" s="123"/>
      <c r="N209" s="193"/>
    </row>
    <row r="210" spans="12:14" s="42" customFormat="1">
      <c r="L210" s="121"/>
      <c r="M210" s="123"/>
      <c r="N210" s="193"/>
    </row>
    <row r="211" spans="12:14" s="42" customFormat="1">
      <c r="L211" s="121"/>
      <c r="M211" s="123"/>
      <c r="N211" s="193"/>
    </row>
    <row r="212" spans="12:14" s="42" customFormat="1">
      <c r="L212" s="121"/>
      <c r="M212" s="123"/>
      <c r="N212" s="193"/>
    </row>
    <row r="213" spans="12:14" s="42" customFormat="1">
      <c r="L213" s="121"/>
      <c r="M213" s="123"/>
      <c r="N213" s="193"/>
    </row>
    <row r="214" spans="12:14" s="42" customFormat="1">
      <c r="L214" s="121"/>
      <c r="M214" s="123"/>
      <c r="N214" s="193"/>
    </row>
    <row r="215" spans="12:14" s="42" customFormat="1">
      <c r="L215" s="121"/>
      <c r="M215" s="123"/>
      <c r="N215" s="193"/>
    </row>
    <row r="216" spans="12:14" s="42" customFormat="1">
      <c r="L216" s="121"/>
      <c r="M216" s="123"/>
      <c r="N216" s="193"/>
    </row>
    <row r="217" spans="12:14" s="42" customFormat="1">
      <c r="L217" s="121"/>
      <c r="M217" s="123"/>
      <c r="N217" s="193"/>
    </row>
    <row r="218" spans="12:14" s="42" customFormat="1">
      <c r="L218" s="121"/>
      <c r="M218" s="123"/>
      <c r="N218" s="193"/>
    </row>
    <row r="219" spans="12:14" s="42" customFormat="1">
      <c r="L219" s="121"/>
      <c r="M219" s="123"/>
      <c r="N219" s="193"/>
    </row>
    <row r="220" spans="12:14" s="42" customFormat="1">
      <c r="L220" s="121"/>
      <c r="M220" s="123"/>
      <c r="N220" s="193"/>
    </row>
    <row r="221" spans="12:14" s="42" customFormat="1">
      <c r="L221" s="121"/>
      <c r="M221" s="123"/>
      <c r="N221" s="193"/>
    </row>
    <row r="222" spans="12:14" s="42" customFormat="1">
      <c r="L222" s="121"/>
      <c r="M222" s="123"/>
      <c r="N222" s="193"/>
    </row>
    <row r="223" spans="12:14" s="42" customFormat="1">
      <c r="L223" s="121"/>
      <c r="M223" s="123"/>
      <c r="N223" s="193"/>
    </row>
    <row r="224" spans="12:14" s="42" customFormat="1">
      <c r="L224" s="121"/>
      <c r="M224" s="123"/>
      <c r="N224" s="193"/>
    </row>
    <row r="225" spans="12:14" s="42" customFormat="1">
      <c r="L225" s="121"/>
      <c r="M225" s="123"/>
      <c r="N225" s="193"/>
    </row>
    <row r="226" spans="12:14" s="42" customFormat="1">
      <c r="L226" s="121"/>
      <c r="M226" s="123"/>
      <c r="N226" s="193"/>
    </row>
    <row r="227" spans="12:14" s="42" customFormat="1">
      <c r="L227" s="121"/>
      <c r="M227" s="123"/>
      <c r="N227" s="193"/>
    </row>
    <row r="228" spans="12:14" s="42" customFormat="1">
      <c r="L228" s="121"/>
      <c r="M228" s="123"/>
      <c r="N228" s="193"/>
    </row>
    <row r="229" spans="12:14" s="131" customFormat="1">
      <c r="L229" s="122"/>
      <c r="M229" s="125"/>
      <c r="N229" s="193"/>
    </row>
    <row r="230" spans="12:14" s="131" customFormat="1">
      <c r="L230" s="122"/>
      <c r="M230" s="125"/>
      <c r="N230" s="193"/>
    </row>
    <row r="231" spans="12:14" s="131" customFormat="1">
      <c r="L231" s="122"/>
      <c r="M231" s="125"/>
      <c r="N231" s="193"/>
    </row>
    <row r="232" spans="12:14" s="131" customFormat="1">
      <c r="L232" s="122"/>
      <c r="M232" s="125"/>
      <c r="N232" s="193"/>
    </row>
    <row r="233" spans="12:14" s="131" customFormat="1">
      <c r="L233" s="122"/>
      <c r="M233" s="125"/>
      <c r="N233" s="193"/>
    </row>
    <row r="234" spans="12:14" s="131" customFormat="1">
      <c r="L234" s="122"/>
      <c r="M234" s="125"/>
      <c r="N234" s="193"/>
    </row>
    <row r="235" spans="12:14" s="131" customFormat="1">
      <c r="L235" s="122"/>
      <c r="M235" s="125"/>
      <c r="N235" s="193"/>
    </row>
    <row r="236" spans="12:14" s="131" customFormat="1">
      <c r="L236" s="122"/>
      <c r="M236" s="125"/>
      <c r="N236" s="193"/>
    </row>
    <row r="237" spans="12:14" s="131" customFormat="1">
      <c r="L237" s="122"/>
      <c r="M237" s="125"/>
      <c r="N237" s="193"/>
    </row>
    <row r="238" spans="12:14" s="131" customFormat="1">
      <c r="L238" s="122"/>
      <c r="M238" s="125"/>
      <c r="N238" s="193"/>
    </row>
    <row r="239" spans="12:14" s="131" customFormat="1">
      <c r="L239" s="122"/>
      <c r="M239" s="125"/>
      <c r="N239" s="193"/>
    </row>
    <row r="240" spans="12:14" s="131" customFormat="1">
      <c r="L240" s="122"/>
      <c r="M240" s="125"/>
      <c r="N240" s="193"/>
    </row>
    <row r="241" s="131" customFormat="1"/>
    <row r="242" s="131" customFormat="1"/>
    <row r="243" s="131" customFormat="1"/>
    <row r="244" s="131" customFormat="1"/>
    <row r="245" s="131" customFormat="1"/>
    <row r="246" s="131" customFormat="1"/>
    <row r="247" s="131" customFormat="1"/>
    <row r="248" s="131" customFormat="1"/>
    <row r="249" s="131" customFormat="1"/>
    <row r="250" s="131" customFormat="1"/>
    <row r="251" s="131" customFormat="1"/>
    <row r="252" s="131" customFormat="1"/>
    <row r="253" s="131" customFormat="1"/>
    <row r="254" s="131" customFormat="1"/>
    <row r="255" s="131" customFormat="1"/>
    <row r="256" s="131" customFormat="1"/>
    <row r="257" s="131" customFormat="1"/>
    <row r="258" s="131" customFormat="1"/>
    <row r="259" s="131" customFormat="1"/>
    <row r="260" s="131" customFormat="1"/>
    <row r="261" s="131" customFormat="1"/>
    <row r="262" s="131" customFormat="1"/>
    <row r="263" s="131" customFormat="1"/>
    <row r="264" s="131" customFormat="1"/>
    <row r="265" s="131" customFormat="1"/>
    <row r="266" s="131" customFormat="1"/>
    <row r="267" s="131" customFormat="1"/>
    <row r="268" s="131" customFormat="1"/>
    <row r="269" s="131" customFormat="1"/>
    <row r="270" s="131" customFormat="1"/>
    <row r="271" s="131" customFormat="1"/>
    <row r="272" s="131" customFormat="1"/>
    <row r="273" s="131" customFormat="1"/>
    <row r="274" s="131" customFormat="1"/>
    <row r="275" s="131" customFormat="1"/>
    <row r="276" s="131" customFormat="1"/>
    <row r="277" s="131" customFormat="1"/>
    <row r="278" s="131" customFormat="1"/>
    <row r="279" s="131" customFormat="1"/>
    <row r="280" s="131" customFormat="1"/>
    <row r="281" s="131" customFormat="1"/>
    <row r="282" s="131" customFormat="1"/>
    <row r="283" s="131" customFormat="1"/>
    <row r="284" s="131" customFormat="1"/>
    <row r="285" s="131" customFormat="1"/>
    <row r="286" s="131" customFormat="1"/>
    <row r="287" s="131" customFormat="1"/>
    <row r="288" s="131" customFormat="1"/>
    <row r="289" s="131" customFormat="1"/>
    <row r="290" s="131" customFormat="1"/>
    <row r="291" s="131" customFormat="1"/>
    <row r="292" s="131" customFormat="1"/>
    <row r="293" s="131" customFormat="1"/>
    <row r="294" s="131" customFormat="1"/>
    <row r="295" s="131" customFormat="1"/>
    <row r="296" s="131" customFormat="1"/>
    <row r="297" s="131" customFormat="1"/>
    <row r="298" s="131" customFormat="1"/>
    <row r="299" s="131" customFormat="1"/>
    <row r="300" s="131" customFormat="1"/>
    <row r="301" s="131" customFormat="1"/>
    <row r="302" s="131" customFormat="1"/>
    <row r="303" s="131" customFormat="1"/>
    <row r="304" s="131" customFormat="1"/>
    <row r="305" s="131" customFormat="1"/>
    <row r="306" s="131" customFormat="1"/>
    <row r="307" s="131" customFormat="1"/>
    <row r="308" s="131" customFormat="1"/>
    <row r="309" s="131" customFormat="1"/>
    <row r="310" s="131" customFormat="1"/>
    <row r="311" s="131" customFormat="1"/>
    <row r="312" s="131" customFormat="1"/>
    <row r="313" s="131" customFormat="1"/>
    <row r="314" s="131" customFormat="1"/>
    <row r="315" s="131" customFormat="1"/>
    <row r="316" s="131" customFormat="1"/>
    <row r="317" s="131" customFormat="1"/>
    <row r="318" s="131" customFormat="1"/>
    <row r="319" s="131" customFormat="1"/>
    <row r="320" s="131" customFormat="1"/>
    <row r="321" s="131" customFormat="1"/>
    <row r="322" s="131" customFormat="1"/>
    <row r="323" s="131" customFormat="1"/>
    <row r="324" s="131" customFormat="1"/>
    <row r="325" s="131" customFormat="1"/>
    <row r="326" s="131" customFormat="1"/>
    <row r="327" s="131" customFormat="1"/>
    <row r="328" s="131" customFormat="1"/>
    <row r="329" s="131" customFormat="1"/>
    <row r="330" s="131" customFormat="1"/>
    <row r="331" s="131" customFormat="1"/>
    <row r="332" s="131" customFormat="1"/>
    <row r="333" s="131" customFormat="1"/>
    <row r="334" s="131" customFormat="1"/>
    <row r="335" s="131" customFormat="1"/>
    <row r="336" s="131" customFormat="1"/>
    <row r="337" s="131" customFormat="1"/>
    <row r="338" s="131" customFormat="1"/>
    <row r="339" s="131" customFormat="1"/>
    <row r="340" s="131" customFormat="1"/>
    <row r="341" s="131" customFormat="1"/>
    <row r="342" s="131" customFormat="1"/>
    <row r="343" s="131" customFormat="1"/>
    <row r="344" s="131" customFormat="1"/>
    <row r="345" s="131" customFormat="1"/>
    <row r="346" s="131" customFormat="1"/>
    <row r="347" s="131" customFormat="1"/>
    <row r="348" s="131" customFormat="1"/>
    <row r="349" s="131" customFormat="1"/>
    <row r="350" s="131" customFormat="1"/>
    <row r="351" s="131" customFormat="1"/>
    <row r="352" s="131" customFormat="1"/>
    <row r="353" s="131" customFormat="1"/>
    <row r="354" s="131" customFormat="1"/>
    <row r="355" s="131" customFormat="1"/>
    <row r="356" s="131" customFormat="1"/>
    <row r="357" s="131" customFormat="1"/>
    <row r="358" s="131" customFormat="1"/>
    <row r="359" s="131" customFormat="1"/>
    <row r="360" s="131" customFormat="1"/>
    <row r="361" s="131" customFormat="1"/>
    <row r="362" s="131" customFormat="1"/>
    <row r="363" s="131" customFormat="1"/>
    <row r="364" s="131" customFormat="1"/>
    <row r="365" s="131" customFormat="1"/>
    <row r="366" s="131" customFormat="1"/>
    <row r="367" s="131" customFormat="1"/>
    <row r="368" s="131" customFormat="1"/>
    <row r="369" s="131" customFormat="1"/>
    <row r="370" s="131" customFormat="1"/>
    <row r="371" s="131" customFormat="1"/>
    <row r="372" s="131" customFormat="1"/>
    <row r="373" s="131" customFormat="1"/>
    <row r="374" s="131" customFormat="1"/>
    <row r="375" s="131" customFormat="1"/>
    <row r="376" s="131" customFormat="1"/>
    <row r="377" s="131" customFormat="1"/>
    <row r="378" s="131" customFormat="1"/>
    <row r="379" s="131" customFormat="1"/>
    <row r="380" s="131" customFormat="1"/>
    <row r="381" s="131" customFormat="1"/>
    <row r="382" s="131" customFormat="1"/>
    <row r="383" s="131" customFormat="1"/>
    <row r="384" s="131" customFormat="1"/>
    <row r="385" s="131" customFormat="1"/>
    <row r="386" s="131" customFormat="1"/>
    <row r="387" s="131" customFormat="1"/>
    <row r="388" s="131" customFormat="1"/>
    <row r="389" s="131" customFormat="1"/>
    <row r="390" s="131" customFormat="1"/>
    <row r="391" s="131" customFormat="1"/>
    <row r="392" s="131" customFormat="1"/>
    <row r="393" s="131" customFormat="1"/>
    <row r="394" s="131" customFormat="1"/>
    <row r="395" s="131" customFormat="1"/>
    <row r="396" s="131" customFormat="1"/>
    <row r="397" s="131" customFormat="1"/>
    <row r="398" s="131" customFormat="1"/>
    <row r="399" s="131" customFormat="1"/>
    <row r="400" s="131" customFormat="1"/>
    <row r="401" s="131" customFormat="1"/>
    <row r="402" s="131" customFormat="1"/>
    <row r="403" s="131" customFormat="1"/>
    <row r="404" s="131" customFormat="1"/>
    <row r="405" s="131" customFormat="1"/>
    <row r="406" s="131" customFormat="1"/>
    <row r="407" s="131" customFormat="1"/>
    <row r="408" s="131" customFormat="1"/>
    <row r="409" s="131" customFormat="1"/>
    <row r="410" s="131" customFormat="1"/>
    <row r="411" s="131" customFormat="1"/>
    <row r="412" s="131" customFormat="1"/>
    <row r="413" s="131" customFormat="1"/>
    <row r="414" s="131" customFormat="1"/>
    <row r="415" s="131" customFormat="1"/>
    <row r="416" s="131" customFormat="1"/>
    <row r="417" s="131" customFormat="1"/>
    <row r="418" s="131" customFormat="1"/>
    <row r="419" s="131" customFormat="1"/>
    <row r="420" s="131" customFormat="1"/>
    <row r="421" s="131" customFormat="1"/>
    <row r="422" s="131" customFormat="1"/>
    <row r="423" s="131" customFormat="1"/>
    <row r="424" s="131" customFormat="1"/>
    <row r="425" s="131" customFormat="1"/>
    <row r="426" s="131" customFormat="1"/>
    <row r="427" s="131" customFormat="1"/>
    <row r="428" s="131" customFormat="1"/>
    <row r="429" s="131" customFormat="1"/>
    <row r="430" s="131" customFormat="1"/>
    <row r="431" s="131" customFormat="1"/>
    <row r="432" s="131" customFormat="1"/>
    <row r="433" s="131" customFormat="1"/>
    <row r="434" s="131" customFormat="1"/>
    <row r="435" s="131" customFormat="1"/>
    <row r="436" s="131" customFormat="1"/>
    <row r="437" s="131" customFormat="1"/>
    <row r="438" s="131" customFormat="1"/>
    <row r="439" s="131" customFormat="1"/>
    <row r="440" s="131" customFormat="1"/>
    <row r="441" s="131" customFormat="1"/>
    <row r="442" s="131" customFormat="1"/>
    <row r="443" s="131" customFormat="1"/>
    <row r="444" s="131" customFormat="1"/>
    <row r="445" s="131" customFormat="1"/>
    <row r="446" s="131" customFormat="1"/>
    <row r="447" s="131" customFormat="1"/>
    <row r="448" s="131" customFormat="1"/>
    <row r="449" s="131" customFormat="1"/>
    <row r="450" s="131" customFormat="1"/>
    <row r="451" s="131" customFormat="1"/>
    <row r="452" s="131" customFormat="1"/>
    <row r="453" s="131" customFormat="1"/>
    <row r="454" s="131" customFormat="1"/>
    <row r="455" s="131" customFormat="1"/>
    <row r="456" s="131" customFormat="1"/>
    <row r="457" s="131" customFormat="1"/>
    <row r="458" s="131" customFormat="1"/>
    <row r="459" s="131" customFormat="1"/>
    <row r="460" s="131" customFormat="1"/>
    <row r="461" s="131" customFormat="1"/>
    <row r="462" s="131" customFormat="1"/>
    <row r="463" s="131" customFormat="1"/>
    <row r="464" s="131" customFormat="1"/>
    <row r="465" s="131" customFormat="1"/>
    <row r="466" s="131" customFormat="1"/>
    <row r="467" s="131" customFormat="1"/>
    <row r="468" s="131" customFormat="1"/>
    <row r="469" s="131" customFormat="1"/>
    <row r="470" s="131" customFormat="1"/>
    <row r="471" s="131" customFormat="1"/>
    <row r="472" s="131" customFormat="1"/>
    <row r="473" s="131" customFormat="1"/>
    <row r="474" s="131" customFormat="1"/>
    <row r="475" s="131" customFormat="1"/>
    <row r="476" s="131" customFormat="1"/>
    <row r="477" s="131" customFormat="1"/>
    <row r="478" s="131" customFormat="1"/>
    <row r="479" s="131" customFormat="1"/>
    <row r="480" s="131" customFormat="1"/>
    <row r="481" s="131" customFormat="1"/>
    <row r="482" s="131" customFormat="1"/>
    <row r="483" s="131" customFormat="1"/>
    <row r="484" s="131" customFormat="1"/>
    <row r="485" s="131" customFormat="1"/>
    <row r="486" s="131" customFormat="1"/>
    <row r="487" s="131" customFormat="1"/>
    <row r="488" s="131" customFormat="1"/>
    <row r="489" s="131" customFormat="1"/>
    <row r="490" s="131" customFormat="1"/>
    <row r="491" s="131" customFormat="1"/>
    <row r="492" s="131" customFormat="1"/>
    <row r="493" s="131" customFormat="1"/>
    <row r="494" s="131" customFormat="1"/>
    <row r="495" s="131" customFormat="1"/>
    <row r="496" s="131" customFormat="1"/>
    <row r="497" s="131" customFormat="1"/>
    <row r="498" s="131" customFormat="1"/>
    <row r="499" s="131" customFormat="1"/>
    <row r="500" s="131" customFormat="1"/>
    <row r="501" s="131" customFormat="1"/>
    <row r="502" s="131" customFormat="1"/>
    <row r="503" s="131" customFormat="1"/>
    <row r="504" s="131" customFormat="1"/>
    <row r="505" s="131" customFormat="1"/>
    <row r="506" s="131" customFormat="1"/>
    <row r="507" s="131" customFormat="1"/>
    <row r="508" s="131" customFormat="1"/>
    <row r="509" s="131" customFormat="1"/>
    <row r="510" s="131" customFormat="1"/>
    <row r="511" s="131" customFormat="1"/>
    <row r="512" s="131" customFormat="1"/>
    <row r="513" s="131" customFormat="1"/>
    <row r="514" s="131" customFormat="1"/>
    <row r="515" s="131" customFormat="1"/>
    <row r="516" s="131" customFormat="1"/>
    <row r="517" s="131" customFormat="1"/>
    <row r="518" s="131" customFormat="1"/>
    <row r="519" s="131" customFormat="1"/>
    <row r="520" s="131" customFormat="1"/>
    <row r="521" s="131" customFormat="1"/>
    <row r="522" s="131" customFormat="1"/>
    <row r="523" s="131" customFormat="1"/>
    <row r="524" s="131" customFormat="1"/>
    <row r="525" s="131" customFormat="1"/>
    <row r="526" s="131" customFormat="1"/>
    <row r="527" s="131" customFormat="1"/>
    <row r="528" s="131" customFormat="1"/>
    <row r="529" s="131" customFormat="1"/>
    <row r="530" s="131" customFormat="1"/>
    <row r="531" s="131" customFormat="1"/>
    <row r="532" s="131" customFormat="1"/>
    <row r="533" s="131" customFormat="1"/>
    <row r="534" s="131" customFormat="1"/>
    <row r="535" s="131" customFormat="1"/>
    <row r="536" s="131" customFormat="1"/>
    <row r="537" s="131" customFormat="1"/>
    <row r="538" s="131" customFormat="1"/>
    <row r="539" s="131" customFormat="1"/>
    <row r="540" s="131" customFormat="1"/>
    <row r="541" s="131" customFormat="1"/>
    <row r="542" s="131" customFormat="1"/>
    <row r="543" s="131" customFormat="1"/>
    <row r="544" s="131" customFormat="1"/>
    <row r="545" s="131" customFormat="1"/>
    <row r="546" s="131" customFormat="1"/>
    <row r="547" s="131" customFormat="1"/>
    <row r="548" s="131" customFormat="1"/>
    <row r="549" s="131" customFormat="1"/>
    <row r="550" s="131" customFormat="1"/>
    <row r="551" s="131" customFormat="1"/>
    <row r="552" s="131" customFormat="1"/>
    <row r="553" s="131" customFormat="1"/>
    <row r="554" s="131" customFormat="1"/>
    <row r="555" s="131" customFormat="1"/>
    <row r="556" s="131" customFormat="1"/>
    <row r="557" s="131" customFormat="1"/>
    <row r="558" s="131" customFormat="1"/>
    <row r="559" s="131" customFormat="1"/>
    <row r="560" s="131" customFormat="1"/>
    <row r="561" s="131" customFormat="1"/>
    <row r="562" s="131" customFormat="1"/>
    <row r="563" s="131" customFormat="1"/>
    <row r="564" s="131" customFormat="1"/>
    <row r="565" s="131" customFormat="1"/>
    <row r="566" s="131" customFormat="1"/>
    <row r="567" s="131" customFormat="1"/>
    <row r="568" s="131" customFormat="1"/>
    <row r="569" s="131" customFormat="1"/>
    <row r="570" s="131" customFormat="1"/>
    <row r="571" s="131" customFormat="1"/>
    <row r="572" s="131" customFormat="1"/>
    <row r="573" s="131" customFormat="1"/>
    <row r="574" s="131" customFormat="1"/>
    <row r="575" s="131" customFormat="1"/>
    <row r="576" s="131" customFormat="1"/>
    <row r="577" s="131" customFormat="1"/>
    <row r="578" s="131" customFormat="1"/>
    <row r="579" s="131" customFormat="1"/>
    <row r="580" s="131" customFormat="1"/>
    <row r="581" s="131" customFormat="1"/>
    <row r="582" s="131" customFormat="1"/>
    <row r="583" s="131" customFormat="1"/>
    <row r="584" s="131" customFormat="1"/>
    <row r="585" s="131" customFormat="1"/>
    <row r="586" s="131" customFormat="1"/>
    <row r="587" s="131" customFormat="1"/>
    <row r="588" s="131" customFormat="1"/>
    <row r="589" s="131" customFormat="1"/>
    <row r="590" s="131" customFormat="1"/>
    <row r="591" s="131" customFormat="1"/>
  </sheetData>
  <sheetProtection selectLockedCells="1"/>
  <mergeCells count="78">
    <mergeCell ref="A5:B5"/>
    <mergeCell ref="C5:D5"/>
    <mergeCell ref="F5:G5"/>
    <mergeCell ref="H5:M5"/>
    <mergeCell ref="A1:M1"/>
    <mergeCell ref="A3:I3"/>
    <mergeCell ref="A4:F4"/>
    <mergeCell ref="H4:M4"/>
    <mergeCell ref="A6:B6"/>
    <mergeCell ref="D6:F6"/>
    <mergeCell ref="I6:K6"/>
    <mergeCell ref="A7:B7"/>
    <mergeCell ref="C7:E7"/>
    <mergeCell ref="I7:K7"/>
    <mergeCell ref="A8:B8"/>
    <mergeCell ref="C8:E8"/>
    <mergeCell ref="I8:K8"/>
    <mergeCell ref="A9:B9"/>
    <mergeCell ref="C9:E9"/>
    <mergeCell ref="J9:K9"/>
    <mergeCell ref="A10:F10"/>
    <mergeCell ref="J10:K10"/>
    <mergeCell ref="E11:M11"/>
    <mergeCell ref="B12:D12"/>
    <mergeCell ref="E12:E13"/>
    <mergeCell ref="F12:J12"/>
    <mergeCell ref="K12:K13"/>
    <mergeCell ref="L12:N13"/>
    <mergeCell ref="L25:N25"/>
    <mergeCell ref="L14:N14"/>
    <mergeCell ref="L15:N15"/>
    <mergeCell ref="L16:N16"/>
    <mergeCell ref="L17:N17"/>
    <mergeCell ref="L18:N18"/>
    <mergeCell ref="L19:N19"/>
    <mergeCell ref="L20:N20"/>
    <mergeCell ref="L21:N21"/>
    <mergeCell ref="L22:N22"/>
    <mergeCell ref="L23:N23"/>
    <mergeCell ref="L24:N24"/>
    <mergeCell ref="L37:N37"/>
    <mergeCell ref="L26:N26"/>
    <mergeCell ref="L27:N27"/>
    <mergeCell ref="L28:N28"/>
    <mergeCell ref="L29:N29"/>
    <mergeCell ref="L30:N30"/>
    <mergeCell ref="L31:N31"/>
    <mergeCell ref="L32:N32"/>
    <mergeCell ref="L33:N33"/>
    <mergeCell ref="L34:N34"/>
    <mergeCell ref="L35:N35"/>
    <mergeCell ref="L36:N36"/>
    <mergeCell ref="L43:N43"/>
    <mergeCell ref="L44:N44"/>
    <mergeCell ref="L45:N45"/>
    <mergeCell ref="L46:M46"/>
    <mergeCell ref="F48:I48"/>
    <mergeCell ref="L38:N38"/>
    <mergeCell ref="L39:N39"/>
    <mergeCell ref="L40:N40"/>
    <mergeCell ref="L41:N41"/>
    <mergeCell ref="L42:N42"/>
    <mergeCell ref="F53:I53"/>
    <mergeCell ref="A2:N2"/>
    <mergeCell ref="D60:M60"/>
    <mergeCell ref="F54:I54"/>
    <mergeCell ref="D55:E55"/>
    <mergeCell ref="F55:I55"/>
    <mergeCell ref="L57:M57"/>
    <mergeCell ref="L58:M58"/>
    <mergeCell ref="L59:M59"/>
    <mergeCell ref="F50:I50"/>
    <mergeCell ref="J50:J52"/>
    <mergeCell ref="F51:I51"/>
    <mergeCell ref="D52:E52"/>
    <mergeCell ref="F52:I52"/>
    <mergeCell ref="D49:E49"/>
    <mergeCell ref="F49:I49"/>
  </mergeCells>
  <printOptions horizontalCentered="1"/>
  <pageMargins left="0.25" right="0.25" top="0.5" bottom="0.5" header="0.5" footer="0.5"/>
  <pageSetup scale="62" orientation="portrait" r:id="rId1"/>
  <headerFooter alignWithMargins="0"/>
  <ignoredErrors>
    <ignoredError sqref="E14" formulaRange="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27"/>
    <pageSetUpPr fitToPage="1"/>
  </sheetPr>
  <dimension ref="A1:IV252"/>
  <sheetViews>
    <sheetView workbookViewId="0">
      <selection sqref="A1:F1"/>
    </sheetView>
  </sheetViews>
  <sheetFormatPr defaultColWidth="9.140625" defaultRowHeight="12.75"/>
  <cols>
    <col min="1" max="5" width="14.28515625" style="1" customWidth="1"/>
    <col min="6" max="6" width="19.42578125" style="1" customWidth="1"/>
    <col min="7" max="57" width="9.140625" style="12" customWidth="1"/>
    <col min="58" max="16384" width="9.140625" style="1"/>
  </cols>
  <sheetData>
    <row r="1" spans="1:256" s="7" customFormat="1" ht="30" customHeight="1">
      <c r="A1" s="759" t="s">
        <v>90</v>
      </c>
      <c r="B1" s="759"/>
      <c r="C1" s="759"/>
      <c r="D1" s="759"/>
      <c r="E1" s="759"/>
      <c r="F1" s="759"/>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row>
    <row r="2" spans="1:256" s="7" customFormat="1" ht="15" customHeight="1">
      <c r="A2" s="760"/>
      <c r="B2" s="760"/>
      <c r="C2" s="760"/>
      <c r="D2" s="760"/>
      <c r="E2" s="760"/>
      <c r="F2" s="760"/>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row>
    <row r="3" spans="1:256" s="9" customFormat="1" ht="30" customHeight="1">
      <c r="A3" s="754" t="s">
        <v>146</v>
      </c>
      <c r="B3" s="754"/>
      <c r="C3" s="754"/>
      <c r="D3" s="754"/>
      <c r="E3" s="754"/>
      <c r="F3" s="754"/>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row>
    <row r="4" spans="1:256" s="10" customFormat="1" ht="36.75" customHeight="1">
      <c r="A4" s="757" t="s">
        <v>133</v>
      </c>
      <c r="B4" s="758"/>
      <c r="C4" s="758"/>
      <c r="D4" s="758"/>
      <c r="E4" s="758"/>
      <c r="F4" s="75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11"/>
      <c r="AL4" s="11"/>
      <c r="AM4" s="11"/>
      <c r="AN4" s="11"/>
      <c r="AO4" s="11"/>
      <c r="AP4" s="11"/>
      <c r="AQ4" s="11"/>
      <c r="AR4" s="11"/>
      <c r="AS4" s="11"/>
      <c r="AT4" s="11"/>
      <c r="AU4" s="11"/>
      <c r="AV4" s="11"/>
      <c r="AW4" s="11"/>
      <c r="AX4" s="11"/>
      <c r="AY4" s="11"/>
      <c r="AZ4" s="11"/>
      <c r="BA4" s="11"/>
      <c r="BB4" s="11"/>
      <c r="BC4" s="11"/>
      <c r="BD4" s="11"/>
      <c r="BE4" s="11"/>
    </row>
    <row r="5" spans="1:256" s="10" customFormat="1" ht="36.75" customHeight="1">
      <c r="A5" s="755" t="s">
        <v>134</v>
      </c>
      <c r="B5" s="756"/>
      <c r="C5" s="756"/>
      <c r="D5" s="756"/>
      <c r="E5" s="756"/>
      <c r="F5" s="756"/>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756"/>
      <c r="AL5" s="756"/>
      <c r="AM5" s="756"/>
      <c r="AN5" s="756"/>
      <c r="AO5" s="756"/>
      <c r="AP5" s="756"/>
      <c r="AQ5" s="756"/>
      <c r="AR5" s="756"/>
      <c r="AS5" s="756"/>
      <c r="AT5" s="756"/>
      <c r="AU5" s="756"/>
      <c r="AV5" s="756"/>
      <c r="AW5" s="756"/>
      <c r="AX5" s="756"/>
      <c r="AY5" s="756"/>
      <c r="AZ5" s="756"/>
      <c r="BA5" s="756"/>
      <c r="BB5" s="756"/>
      <c r="BC5" s="756"/>
      <c r="BD5" s="756"/>
      <c r="BE5" s="756"/>
      <c r="BF5" s="756"/>
      <c r="BG5" s="756"/>
      <c r="BH5" s="756"/>
      <c r="BI5" s="756"/>
      <c r="BJ5" s="756"/>
      <c r="BK5" s="756"/>
      <c r="BL5" s="756"/>
      <c r="BM5" s="756"/>
      <c r="BN5" s="756"/>
      <c r="BO5" s="756"/>
      <c r="BP5" s="756"/>
      <c r="BQ5" s="756"/>
      <c r="BR5" s="756"/>
      <c r="BS5" s="756"/>
      <c r="BT5" s="756"/>
      <c r="BU5" s="756"/>
      <c r="BV5" s="756"/>
      <c r="BW5" s="756"/>
      <c r="BX5" s="756"/>
      <c r="BY5" s="756"/>
      <c r="BZ5" s="756"/>
      <c r="CA5" s="756"/>
      <c r="CB5" s="756"/>
      <c r="CC5" s="756"/>
      <c r="CD5" s="756"/>
      <c r="CE5" s="756"/>
      <c r="CF5" s="756"/>
      <c r="CG5" s="756"/>
      <c r="CH5" s="756"/>
      <c r="CI5" s="756"/>
      <c r="CJ5" s="756"/>
      <c r="CK5" s="756"/>
      <c r="CL5" s="756"/>
      <c r="CM5" s="756"/>
      <c r="CN5" s="756"/>
      <c r="CO5" s="756"/>
      <c r="CP5" s="756"/>
      <c r="CQ5" s="756"/>
      <c r="CR5" s="756"/>
      <c r="CS5" s="756"/>
      <c r="CT5" s="756"/>
      <c r="CU5" s="756"/>
      <c r="CV5" s="756"/>
      <c r="CW5" s="756"/>
      <c r="CX5" s="756"/>
      <c r="CY5" s="756"/>
      <c r="CZ5" s="756"/>
      <c r="DA5" s="756"/>
      <c r="DB5" s="756"/>
      <c r="DC5" s="756"/>
      <c r="DD5" s="756"/>
      <c r="DE5" s="756"/>
      <c r="DF5" s="756"/>
      <c r="DG5" s="756"/>
      <c r="DH5" s="756"/>
      <c r="DI5" s="756"/>
      <c r="DJ5" s="756"/>
      <c r="DK5" s="756"/>
      <c r="DL5" s="756"/>
      <c r="DM5" s="756"/>
      <c r="DN5" s="756"/>
      <c r="DO5" s="756"/>
      <c r="DP5" s="756"/>
      <c r="DQ5" s="756"/>
      <c r="DR5" s="756"/>
      <c r="DS5" s="756"/>
      <c r="DT5" s="756"/>
      <c r="DU5" s="756"/>
      <c r="DV5" s="756"/>
      <c r="DW5" s="756"/>
      <c r="DX5" s="756"/>
      <c r="DY5" s="756"/>
      <c r="DZ5" s="756"/>
      <c r="EA5" s="756"/>
      <c r="EB5" s="756"/>
      <c r="EC5" s="756"/>
      <c r="ED5" s="756"/>
      <c r="EE5" s="756"/>
      <c r="EF5" s="756"/>
      <c r="EG5" s="756"/>
      <c r="EH5" s="756"/>
      <c r="EI5" s="756"/>
      <c r="EJ5" s="756"/>
      <c r="EK5" s="756"/>
      <c r="EL5" s="756"/>
      <c r="EM5" s="756"/>
      <c r="EN5" s="756"/>
      <c r="EO5" s="756"/>
      <c r="EP5" s="756"/>
      <c r="EQ5" s="756"/>
      <c r="ER5" s="756"/>
      <c r="ES5" s="756"/>
      <c r="ET5" s="756"/>
      <c r="EU5" s="756"/>
      <c r="EV5" s="756"/>
      <c r="EW5" s="756"/>
      <c r="EX5" s="756"/>
      <c r="EY5" s="756"/>
      <c r="EZ5" s="756"/>
      <c r="FA5" s="756"/>
      <c r="FB5" s="756"/>
      <c r="FC5" s="756"/>
      <c r="FD5" s="756"/>
      <c r="FE5" s="756"/>
      <c r="FF5" s="756"/>
      <c r="FG5" s="756"/>
      <c r="FH5" s="756"/>
      <c r="FI5" s="756"/>
      <c r="FJ5" s="756"/>
      <c r="FK5" s="756"/>
      <c r="FL5" s="756"/>
      <c r="FM5" s="756"/>
      <c r="FN5" s="756"/>
      <c r="FO5" s="756"/>
      <c r="FP5" s="756"/>
      <c r="FQ5" s="756"/>
      <c r="FR5" s="756"/>
      <c r="FS5" s="756"/>
      <c r="FT5" s="756"/>
      <c r="FU5" s="756"/>
      <c r="FV5" s="756"/>
      <c r="FW5" s="756"/>
      <c r="FX5" s="756"/>
      <c r="FY5" s="756"/>
      <c r="FZ5" s="756"/>
      <c r="GA5" s="756"/>
      <c r="GB5" s="756"/>
      <c r="GC5" s="756"/>
      <c r="GD5" s="756"/>
      <c r="GE5" s="756"/>
      <c r="GF5" s="756"/>
      <c r="GG5" s="756"/>
      <c r="GH5" s="756"/>
      <c r="GI5" s="756"/>
      <c r="GJ5" s="756"/>
      <c r="GK5" s="756"/>
      <c r="GL5" s="756"/>
      <c r="GM5" s="756"/>
      <c r="GN5" s="756"/>
      <c r="GO5" s="756"/>
      <c r="GP5" s="756"/>
      <c r="GQ5" s="756"/>
      <c r="GR5" s="756"/>
      <c r="GS5" s="756"/>
      <c r="GT5" s="756"/>
      <c r="GU5" s="756"/>
      <c r="GV5" s="756"/>
      <c r="GW5" s="756"/>
      <c r="GX5" s="756"/>
      <c r="GY5" s="756"/>
      <c r="GZ5" s="756"/>
      <c r="HA5" s="756"/>
      <c r="HB5" s="756"/>
      <c r="HC5" s="756"/>
      <c r="HD5" s="756"/>
      <c r="HE5" s="756"/>
      <c r="HF5" s="756"/>
      <c r="HG5" s="756"/>
      <c r="HH5" s="756"/>
      <c r="HI5" s="756"/>
      <c r="HJ5" s="756"/>
      <c r="HK5" s="756"/>
      <c r="HL5" s="756"/>
      <c r="HM5" s="756"/>
      <c r="HN5" s="756"/>
      <c r="HO5" s="756"/>
      <c r="HP5" s="756"/>
      <c r="HQ5" s="756"/>
      <c r="HR5" s="756"/>
      <c r="HS5" s="756"/>
      <c r="HT5" s="756"/>
      <c r="HU5" s="756"/>
      <c r="HV5" s="756"/>
      <c r="HW5" s="756"/>
      <c r="HX5" s="756"/>
      <c r="HY5" s="756"/>
      <c r="HZ5" s="756"/>
      <c r="IA5" s="756"/>
      <c r="IB5" s="756"/>
      <c r="IC5" s="756"/>
      <c r="ID5" s="756"/>
      <c r="IE5" s="756"/>
      <c r="IF5" s="756"/>
      <c r="IG5" s="756"/>
      <c r="IH5" s="756"/>
      <c r="II5" s="756"/>
      <c r="IJ5" s="756"/>
      <c r="IK5" s="756"/>
      <c r="IL5" s="756"/>
      <c r="IM5" s="756"/>
      <c r="IN5" s="756"/>
      <c r="IO5" s="756"/>
      <c r="IP5" s="756"/>
      <c r="IQ5" s="756"/>
      <c r="IR5" s="756"/>
      <c r="IS5" s="756"/>
      <c r="IT5" s="756"/>
      <c r="IU5" s="756"/>
      <c r="IV5" s="756"/>
    </row>
    <row r="6" spans="1:256" s="10" customFormat="1" ht="36.75" customHeight="1">
      <c r="A6" s="755" t="s">
        <v>135</v>
      </c>
      <c r="B6" s="756"/>
      <c r="C6" s="756"/>
      <c r="D6" s="756"/>
      <c r="E6" s="756"/>
      <c r="F6" s="756"/>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756"/>
      <c r="AL6" s="756"/>
      <c r="AM6" s="756"/>
      <c r="AN6" s="756"/>
      <c r="AO6" s="756"/>
      <c r="AP6" s="756"/>
      <c r="AQ6" s="756"/>
      <c r="AR6" s="756"/>
      <c r="AS6" s="756"/>
      <c r="AT6" s="756"/>
      <c r="AU6" s="756"/>
      <c r="AV6" s="756"/>
      <c r="AW6" s="756"/>
      <c r="AX6" s="756"/>
      <c r="AY6" s="756"/>
      <c r="AZ6" s="756"/>
      <c r="BA6" s="756"/>
      <c r="BB6" s="756"/>
      <c r="BC6" s="756"/>
      <c r="BD6" s="756"/>
      <c r="BE6" s="756"/>
      <c r="BF6" s="756"/>
      <c r="BG6" s="756"/>
      <c r="BH6" s="756"/>
      <c r="BI6" s="756"/>
      <c r="BJ6" s="756"/>
      <c r="BK6" s="756"/>
      <c r="BL6" s="756"/>
      <c r="BM6" s="756"/>
      <c r="BN6" s="756"/>
      <c r="BO6" s="756"/>
      <c r="BP6" s="756"/>
      <c r="BQ6" s="756"/>
      <c r="BR6" s="756"/>
      <c r="BS6" s="756"/>
      <c r="BT6" s="756"/>
      <c r="BU6" s="756"/>
      <c r="BV6" s="756"/>
      <c r="BW6" s="756"/>
      <c r="BX6" s="756"/>
      <c r="BY6" s="756"/>
      <c r="BZ6" s="756"/>
      <c r="CA6" s="756"/>
      <c r="CB6" s="756"/>
      <c r="CC6" s="756"/>
      <c r="CD6" s="756"/>
      <c r="CE6" s="756"/>
      <c r="CF6" s="756"/>
      <c r="CG6" s="756"/>
      <c r="CH6" s="756"/>
      <c r="CI6" s="756"/>
      <c r="CJ6" s="756"/>
      <c r="CK6" s="756"/>
      <c r="CL6" s="756"/>
      <c r="CM6" s="756"/>
      <c r="CN6" s="756"/>
      <c r="CO6" s="756"/>
      <c r="CP6" s="756"/>
      <c r="CQ6" s="756"/>
      <c r="CR6" s="756"/>
      <c r="CS6" s="756"/>
      <c r="CT6" s="756"/>
      <c r="CU6" s="756"/>
      <c r="CV6" s="756"/>
      <c r="CW6" s="756"/>
      <c r="CX6" s="756"/>
      <c r="CY6" s="756"/>
      <c r="CZ6" s="756"/>
      <c r="DA6" s="756"/>
      <c r="DB6" s="756"/>
      <c r="DC6" s="756"/>
      <c r="DD6" s="756"/>
      <c r="DE6" s="756"/>
      <c r="DF6" s="756"/>
      <c r="DG6" s="756"/>
      <c r="DH6" s="756"/>
      <c r="DI6" s="756"/>
      <c r="DJ6" s="756"/>
      <c r="DK6" s="756"/>
      <c r="DL6" s="756"/>
      <c r="DM6" s="756"/>
      <c r="DN6" s="756"/>
      <c r="DO6" s="756"/>
      <c r="DP6" s="756"/>
      <c r="DQ6" s="756"/>
      <c r="DR6" s="756"/>
      <c r="DS6" s="756"/>
      <c r="DT6" s="756"/>
      <c r="DU6" s="756"/>
      <c r="DV6" s="756"/>
      <c r="DW6" s="756"/>
      <c r="DX6" s="756"/>
      <c r="DY6" s="756"/>
      <c r="DZ6" s="756"/>
      <c r="EA6" s="756"/>
      <c r="EB6" s="756"/>
      <c r="EC6" s="756"/>
      <c r="ED6" s="756"/>
      <c r="EE6" s="756"/>
      <c r="EF6" s="756"/>
      <c r="EG6" s="756"/>
      <c r="EH6" s="756"/>
      <c r="EI6" s="756"/>
      <c r="EJ6" s="756"/>
      <c r="EK6" s="756"/>
      <c r="EL6" s="756"/>
      <c r="EM6" s="756"/>
      <c r="EN6" s="756"/>
      <c r="EO6" s="756"/>
      <c r="EP6" s="756"/>
      <c r="EQ6" s="756"/>
      <c r="ER6" s="756"/>
      <c r="ES6" s="756"/>
      <c r="ET6" s="756"/>
      <c r="EU6" s="756"/>
      <c r="EV6" s="756"/>
      <c r="EW6" s="756"/>
      <c r="EX6" s="756"/>
      <c r="EY6" s="756"/>
      <c r="EZ6" s="756"/>
      <c r="FA6" s="756"/>
      <c r="FB6" s="756"/>
      <c r="FC6" s="756"/>
      <c r="FD6" s="756"/>
      <c r="FE6" s="756"/>
      <c r="FF6" s="756"/>
      <c r="FG6" s="756"/>
      <c r="FH6" s="756"/>
      <c r="FI6" s="756"/>
      <c r="FJ6" s="756"/>
      <c r="FK6" s="756"/>
      <c r="FL6" s="756"/>
      <c r="FM6" s="756"/>
      <c r="FN6" s="756"/>
      <c r="FO6" s="756"/>
      <c r="FP6" s="756"/>
      <c r="FQ6" s="756"/>
      <c r="FR6" s="756"/>
      <c r="FS6" s="756"/>
      <c r="FT6" s="756"/>
      <c r="FU6" s="756"/>
      <c r="FV6" s="756"/>
      <c r="FW6" s="756"/>
      <c r="FX6" s="756"/>
      <c r="FY6" s="756"/>
      <c r="FZ6" s="756"/>
      <c r="GA6" s="756"/>
      <c r="GB6" s="756"/>
      <c r="GC6" s="756"/>
      <c r="GD6" s="756"/>
      <c r="GE6" s="756"/>
      <c r="GF6" s="756"/>
      <c r="GG6" s="756"/>
      <c r="GH6" s="756"/>
      <c r="GI6" s="756"/>
      <c r="GJ6" s="756"/>
      <c r="GK6" s="756"/>
      <c r="GL6" s="756"/>
      <c r="GM6" s="756"/>
      <c r="GN6" s="756"/>
      <c r="GO6" s="756"/>
      <c r="GP6" s="756"/>
      <c r="GQ6" s="756"/>
      <c r="GR6" s="756"/>
      <c r="GS6" s="756"/>
      <c r="GT6" s="756"/>
      <c r="GU6" s="756"/>
      <c r="GV6" s="756"/>
      <c r="GW6" s="756"/>
      <c r="GX6" s="756"/>
      <c r="GY6" s="756"/>
      <c r="GZ6" s="756"/>
      <c r="HA6" s="756"/>
      <c r="HB6" s="756"/>
      <c r="HC6" s="756"/>
      <c r="HD6" s="756"/>
      <c r="HE6" s="756"/>
      <c r="HF6" s="756"/>
      <c r="HG6" s="756"/>
      <c r="HH6" s="756"/>
      <c r="HI6" s="756"/>
      <c r="HJ6" s="756"/>
      <c r="HK6" s="756"/>
      <c r="HL6" s="756"/>
      <c r="HM6" s="756"/>
      <c r="HN6" s="756"/>
      <c r="HO6" s="756"/>
      <c r="HP6" s="756"/>
      <c r="HQ6" s="756"/>
      <c r="HR6" s="756"/>
      <c r="HS6" s="756"/>
      <c r="HT6" s="756"/>
      <c r="HU6" s="756"/>
      <c r="HV6" s="756"/>
      <c r="HW6" s="756"/>
      <c r="HX6" s="756"/>
      <c r="HY6" s="756"/>
      <c r="HZ6" s="756"/>
      <c r="IA6" s="756"/>
      <c r="IB6" s="756"/>
      <c r="IC6" s="756"/>
      <c r="ID6" s="756"/>
      <c r="IE6" s="756"/>
      <c r="IF6" s="756"/>
      <c r="IG6" s="756"/>
      <c r="IH6" s="756"/>
      <c r="II6" s="756"/>
      <c r="IJ6" s="756"/>
      <c r="IK6" s="756"/>
      <c r="IL6" s="756"/>
      <c r="IM6" s="756"/>
      <c r="IN6" s="756"/>
      <c r="IO6" s="756"/>
      <c r="IP6" s="756"/>
      <c r="IQ6" s="756"/>
      <c r="IR6" s="756"/>
      <c r="IS6" s="756"/>
      <c r="IT6" s="756"/>
      <c r="IU6" s="756"/>
      <c r="IV6" s="756"/>
    </row>
    <row r="7" spans="1:256" s="10" customFormat="1" ht="54" customHeight="1">
      <c r="A7" s="755" t="s">
        <v>136</v>
      </c>
      <c r="B7" s="756"/>
      <c r="C7" s="756"/>
      <c r="D7" s="756"/>
      <c r="E7" s="756"/>
      <c r="F7" s="756"/>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756"/>
      <c r="AL7" s="756"/>
      <c r="AM7" s="756"/>
      <c r="AN7" s="756"/>
      <c r="AO7" s="756"/>
      <c r="AP7" s="756"/>
      <c r="AQ7" s="756"/>
      <c r="AR7" s="756"/>
      <c r="AS7" s="756"/>
      <c r="AT7" s="756"/>
      <c r="AU7" s="756"/>
      <c r="AV7" s="756"/>
      <c r="AW7" s="756"/>
      <c r="AX7" s="756"/>
      <c r="AY7" s="756"/>
      <c r="AZ7" s="756"/>
      <c r="BA7" s="756"/>
      <c r="BB7" s="756"/>
      <c r="BC7" s="756"/>
      <c r="BD7" s="756"/>
      <c r="BE7" s="756"/>
      <c r="BF7" s="756"/>
      <c r="BG7" s="756"/>
      <c r="BH7" s="756"/>
      <c r="BI7" s="756"/>
      <c r="BJ7" s="756"/>
      <c r="BK7" s="756"/>
      <c r="BL7" s="756"/>
      <c r="BM7" s="756"/>
      <c r="BN7" s="756"/>
      <c r="BO7" s="756"/>
      <c r="BP7" s="756"/>
      <c r="BQ7" s="756"/>
      <c r="BR7" s="756"/>
      <c r="BS7" s="756"/>
      <c r="BT7" s="756"/>
      <c r="BU7" s="756"/>
      <c r="BV7" s="756"/>
      <c r="BW7" s="756"/>
      <c r="BX7" s="756"/>
      <c r="BY7" s="756"/>
      <c r="BZ7" s="756"/>
      <c r="CA7" s="756"/>
      <c r="CB7" s="756"/>
      <c r="CC7" s="756"/>
      <c r="CD7" s="756"/>
      <c r="CE7" s="756"/>
      <c r="CF7" s="756"/>
      <c r="CG7" s="756"/>
      <c r="CH7" s="756"/>
      <c r="CI7" s="756"/>
      <c r="CJ7" s="756"/>
      <c r="CK7" s="756"/>
      <c r="CL7" s="756"/>
      <c r="CM7" s="756"/>
      <c r="CN7" s="756"/>
      <c r="CO7" s="756"/>
      <c r="CP7" s="756"/>
      <c r="CQ7" s="756"/>
      <c r="CR7" s="756"/>
      <c r="CS7" s="756"/>
      <c r="CT7" s="756"/>
      <c r="CU7" s="756"/>
      <c r="CV7" s="756"/>
      <c r="CW7" s="756"/>
      <c r="CX7" s="756"/>
      <c r="CY7" s="756"/>
      <c r="CZ7" s="756"/>
      <c r="DA7" s="756"/>
      <c r="DB7" s="756"/>
      <c r="DC7" s="756"/>
      <c r="DD7" s="756"/>
      <c r="DE7" s="756"/>
      <c r="DF7" s="756"/>
      <c r="DG7" s="756"/>
      <c r="DH7" s="756"/>
      <c r="DI7" s="756"/>
      <c r="DJ7" s="756"/>
      <c r="DK7" s="756"/>
      <c r="DL7" s="756"/>
      <c r="DM7" s="756"/>
      <c r="DN7" s="756"/>
      <c r="DO7" s="756"/>
      <c r="DP7" s="756"/>
      <c r="DQ7" s="756"/>
      <c r="DR7" s="756"/>
      <c r="DS7" s="756"/>
      <c r="DT7" s="756"/>
      <c r="DU7" s="756"/>
      <c r="DV7" s="756"/>
      <c r="DW7" s="756"/>
      <c r="DX7" s="756"/>
      <c r="DY7" s="756"/>
      <c r="DZ7" s="756"/>
      <c r="EA7" s="756"/>
      <c r="EB7" s="756"/>
      <c r="EC7" s="756"/>
      <c r="ED7" s="756"/>
      <c r="EE7" s="756"/>
      <c r="EF7" s="756"/>
      <c r="EG7" s="756"/>
      <c r="EH7" s="756"/>
      <c r="EI7" s="756"/>
      <c r="EJ7" s="756"/>
      <c r="EK7" s="756"/>
      <c r="EL7" s="756"/>
      <c r="EM7" s="756"/>
      <c r="EN7" s="756"/>
      <c r="EO7" s="756"/>
      <c r="EP7" s="756"/>
      <c r="EQ7" s="756"/>
      <c r="ER7" s="756"/>
      <c r="ES7" s="756"/>
      <c r="ET7" s="756"/>
      <c r="EU7" s="756"/>
      <c r="EV7" s="756"/>
      <c r="EW7" s="756"/>
      <c r="EX7" s="756"/>
      <c r="EY7" s="756"/>
      <c r="EZ7" s="756"/>
      <c r="FA7" s="756"/>
      <c r="FB7" s="756"/>
      <c r="FC7" s="756"/>
      <c r="FD7" s="756"/>
      <c r="FE7" s="756"/>
      <c r="FF7" s="756"/>
      <c r="FG7" s="756"/>
      <c r="FH7" s="756"/>
      <c r="FI7" s="756"/>
      <c r="FJ7" s="756"/>
      <c r="FK7" s="756"/>
      <c r="FL7" s="756"/>
      <c r="FM7" s="756"/>
      <c r="FN7" s="756"/>
      <c r="FO7" s="756"/>
      <c r="FP7" s="756"/>
      <c r="FQ7" s="756"/>
      <c r="FR7" s="756"/>
      <c r="FS7" s="756"/>
      <c r="FT7" s="756"/>
      <c r="FU7" s="756"/>
      <c r="FV7" s="756"/>
      <c r="FW7" s="756"/>
      <c r="FX7" s="756"/>
      <c r="FY7" s="756"/>
      <c r="FZ7" s="756"/>
      <c r="GA7" s="756"/>
      <c r="GB7" s="756"/>
      <c r="GC7" s="756"/>
      <c r="GD7" s="756"/>
      <c r="GE7" s="756"/>
      <c r="GF7" s="756"/>
      <c r="GG7" s="756"/>
      <c r="GH7" s="756"/>
      <c r="GI7" s="756"/>
      <c r="GJ7" s="756"/>
      <c r="GK7" s="756"/>
      <c r="GL7" s="756"/>
      <c r="GM7" s="756"/>
      <c r="GN7" s="756"/>
      <c r="GO7" s="756"/>
      <c r="GP7" s="756"/>
      <c r="GQ7" s="756"/>
      <c r="GR7" s="756"/>
      <c r="GS7" s="756"/>
      <c r="GT7" s="756"/>
      <c r="GU7" s="756"/>
      <c r="GV7" s="756"/>
      <c r="GW7" s="756"/>
      <c r="GX7" s="756"/>
      <c r="GY7" s="756"/>
      <c r="GZ7" s="756"/>
      <c r="HA7" s="756"/>
      <c r="HB7" s="756"/>
      <c r="HC7" s="756"/>
      <c r="HD7" s="756"/>
      <c r="HE7" s="756"/>
      <c r="HF7" s="756"/>
      <c r="HG7" s="756"/>
      <c r="HH7" s="756"/>
      <c r="HI7" s="756"/>
      <c r="HJ7" s="756"/>
      <c r="HK7" s="756"/>
      <c r="HL7" s="756"/>
      <c r="HM7" s="756"/>
      <c r="HN7" s="756"/>
      <c r="HO7" s="756"/>
      <c r="HP7" s="756"/>
      <c r="HQ7" s="756"/>
      <c r="HR7" s="756"/>
      <c r="HS7" s="756"/>
      <c r="HT7" s="756"/>
      <c r="HU7" s="756"/>
      <c r="HV7" s="756"/>
      <c r="HW7" s="756"/>
      <c r="HX7" s="756"/>
      <c r="HY7" s="756"/>
      <c r="HZ7" s="756"/>
      <c r="IA7" s="756"/>
      <c r="IB7" s="756"/>
      <c r="IC7" s="756"/>
      <c r="ID7" s="756"/>
      <c r="IE7" s="756"/>
      <c r="IF7" s="756"/>
      <c r="IG7" s="756"/>
      <c r="IH7" s="756"/>
      <c r="II7" s="756"/>
      <c r="IJ7" s="756"/>
      <c r="IK7" s="756"/>
      <c r="IL7" s="756"/>
      <c r="IM7" s="756"/>
      <c r="IN7" s="756"/>
      <c r="IO7" s="756"/>
      <c r="IP7" s="756"/>
      <c r="IQ7" s="756"/>
      <c r="IR7" s="756"/>
      <c r="IS7" s="756"/>
      <c r="IT7" s="756"/>
      <c r="IU7" s="756"/>
      <c r="IV7" s="756"/>
    </row>
    <row r="8" spans="1:256" s="10" customFormat="1" ht="53.45" customHeight="1">
      <c r="A8" s="755" t="s">
        <v>139</v>
      </c>
      <c r="B8" s="756"/>
      <c r="C8" s="756"/>
      <c r="D8" s="756"/>
      <c r="E8" s="756"/>
      <c r="F8" s="756"/>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756"/>
      <c r="AL8" s="756"/>
      <c r="AM8" s="756"/>
      <c r="AN8" s="756"/>
      <c r="AO8" s="756"/>
      <c r="AP8" s="756"/>
      <c r="AQ8" s="756"/>
      <c r="AR8" s="756"/>
      <c r="AS8" s="756"/>
      <c r="AT8" s="756"/>
      <c r="AU8" s="756"/>
      <c r="AV8" s="756"/>
      <c r="AW8" s="756"/>
      <c r="AX8" s="756"/>
      <c r="AY8" s="756"/>
      <c r="AZ8" s="756"/>
      <c r="BA8" s="756"/>
      <c r="BB8" s="756"/>
      <c r="BC8" s="756"/>
      <c r="BD8" s="756"/>
      <c r="BE8" s="756"/>
      <c r="BF8" s="756"/>
      <c r="BG8" s="756"/>
      <c r="BH8" s="756"/>
      <c r="BI8" s="756"/>
      <c r="BJ8" s="756"/>
      <c r="BK8" s="756"/>
      <c r="BL8" s="756"/>
      <c r="BM8" s="756"/>
      <c r="BN8" s="756"/>
      <c r="BO8" s="756"/>
      <c r="BP8" s="756"/>
      <c r="BQ8" s="756"/>
      <c r="BR8" s="756"/>
      <c r="BS8" s="756"/>
      <c r="BT8" s="756"/>
      <c r="BU8" s="756"/>
      <c r="BV8" s="756"/>
      <c r="BW8" s="756"/>
      <c r="BX8" s="756"/>
      <c r="BY8" s="756"/>
      <c r="BZ8" s="756"/>
      <c r="CA8" s="756"/>
      <c r="CB8" s="756"/>
      <c r="CC8" s="756"/>
      <c r="CD8" s="756"/>
      <c r="CE8" s="756"/>
      <c r="CF8" s="756"/>
      <c r="CG8" s="756"/>
      <c r="CH8" s="756"/>
      <c r="CI8" s="756"/>
      <c r="CJ8" s="756"/>
      <c r="CK8" s="756"/>
      <c r="CL8" s="756"/>
      <c r="CM8" s="756"/>
      <c r="CN8" s="756"/>
      <c r="CO8" s="756"/>
      <c r="CP8" s="756"/>
      <c r="CQ8" s="756"/>
      <c r="CR8" s="756"/>
      <c r="CS8" s="756"/>
      <c r="CT8" s="756"/>
      <c r="CU8" s="756"/>
      <c r="CV8" s="756"/>
      <c r="CW8" s="756"/>
      <c r="CX8" s="756"/>
      <c r="CY8" s="756"/>
      <c r="CZ8" s="756"/>
      <c r="DA8" s="756"/>
      <c r="DB8" s="756"/>
      <c r="DC8" s="756"/>
      <c r="DD8" s="756"/>
      <c r="DE8" s="756"/>
      <c r="DF8" s="756"/>
      <c r="DG8" s="756"/>
      <c r="DH8" s="756"/>
      <c r="DI8" s="756"/>
      <c r="DJ8" s="756"/>
      <c r="DK8" s="756"/>
      <c r="DL8" s="756"/>
      <c r="DM8" s="756"/>
      <c r="DN8" s="756"/>
      <c r="DO8" s="756"/>
      <c r="DP8" s="756"/>
      <c r="DQ8" s="756"/>
      <c r="DR8" s="756"/>
      <c r="DS8" s="756"/>
      <c r="DT8" s="756"/>
      <c r="DU8" s="756"/>
      <c r="DV8" s="756"/>
      <c r="DW8" s="756"/>
      <c r="DX8" s="756"/>
      <c r="DY8" s="756"/>
      <c r="DZ8" s="756"/>
      <c r="EA8" s="756"/>
      <c r="EB8" s="756"/>
      <c r="EC8" s="756"/>
      <c r="ED8" s="756"/>
      <c r="EE8" s="756"/>
      <c r="EF8" s="756"/>
      <c r="EG8" s="756"/>
      <c r="EH8" s="756"/>
      <c r="EI8" s="756"/>
      <c r="EJ8" s="756"/>
      <c r="EK8" s="756"/>
      <c r="EL8" s="756"/>
      <c r="EM8" s="756"/>
      <c r="EN8" s="756"/>
      <c r="EO8" s="756"/>
      <c r="EP8" s="756"/>
      <c r="EQ8" s="756"/>
      <c r="ER8" s="756"/>
      <c r="ES8" s="756"/>
      <c r="ET8" s="756"/>
      <c r="EU8" s="756"/>
      <c r="EV8" s="756"/>
      <c r="EW8" s="756"/>
      <c r="EX8" s="756"/>
      <c r="EY8" s="756"/>
      <c r="EZ8" s="756"/>
      <c r="FA8" s="756"/>
      <c r="FB8" s="756"/>
      <c r="FC8" s="756"/>
      <c r="FD8" s="756"/>
      <c r="FE8" s="756"/>
      <c r="FF8" s="756"/>
      <c r="FG8" s="756"/>
      <c r="FH8" s="756"/>
      <c r="FI8" s="756"/>
      <c r="FJ8" s="756"/>
      <c r="FK8" s="756"/>
      <c r="FL8" s="756"/>
      <c r="FM8" s="756"/>
      <c r="FN8" s="756"/>
      <c r="FO8" s="756"/>
      <c r="FP8" s="756"/>
      <c r="FQ8" s="756"/>
      <c r="FR8" s="756"/>
      <c r="FS8" s="756"/>
      <c r="FT8" s="756"/>
      <c r="FU8" s="756"/>
      <c r="FV8" s="756"/>
      <c r="FW8" s="756"/>
      <c r="FX8" s="756"/>
      <c r="FY8" s="756"/>
      <c r="FZ8" s="756"/>
      <c r="GA8" s="756"/>
      <c r="GB8" s="756"/>
      <c r="GC8" s="756"/>
      <c r="GD8" s="756"/>
      <c r="GE8" s="756"/>
      <c r="GF8" s="756"/>
      <c r="GG8" s="756"/>
      <c r="GH8" s="756"/>
      <c r="GI8" s="756"/>
      <c r="GJ8" s="756"/>
      <c r="GK8" s="756"/>
      <c r="GL8" s="756"/>
      <c r="GM8" s="756"/>
      <c r="GN8" s="756"/>
      <c r="GO8" s="756"/>
      <c r="GP8" s="756"/>
      <c r="GQ8" s="756"/>
      <c r="GR8" s="756"/>
      <c r="GS8" s="756"/>
      <c r="GT8" s="756"/>
      <c r="GU8" s="756"/>
      <c r="GV8" s="756"/>
      <c r="GW8" s="756"/>
      <c r="GX8" s="756"/>
      <c r="GY8" s="756"/>
      <c r="GZ8" s="756"/>
      <c r="HA8" s="756"/>
      <c r="HB8" s="756"/>
      <c r="HC8" s="756"/>
      <c r="HD8" s="756"/>
      <c r="HE8" s="756"/>
      <c r="HF8" s="756"/>
      <c r="HG8" s="756"/>
      <c r="HH8" s="756"/>
      <c r="HI8" s="756"/>
      <c r="HJ8" s="756"/>
      <c r="HK8" s="756"/>
      <c r="HL8" s="756"/>
      <c r="HM8" s="756"/>
      <c r="HN8" s="756"/>
      <c r="HO8" s="756"/>
      <c r="HP8" s="756"/>
      <c r="HQ8" s="756"/>
      <c r="HR8" s="756"/>
      <c r="HS8" s="756"/>
      <c r="HT8" s="756"/>
      <c r="HU8" s="756"/>
      <c r="HV8" s="756"/>
      <c r="HW8" s="756"/>
      <c r="HX8" s="756"/>
      <c r="HY8" s="756"/>
      <c r="HZ8" s="756"/>
      <c r="IA8" s="756"/>
      <c r="IB8" s="756"/>
      <c r="IC8" s="756"/>
      <c r="ID8" s="756"/>
      <c r="IE8" s="756"/>
      <c r="IF8" s="756"/>
      <c r="IG8" s="756"/>
      <c r="IH8" s="756"/>
      <c r="II8" s="756"/>
      <c r="IJ8" s="756"/>
      <c r="IK8" s="756"/>
      <c r="IL8" s="756"/>
      <c r="IM8" s="756"/>
      <c r="IN8" s="756"/>
      <c r="IO8" s="756"/>
      <c r="IP8" s="756"/>
      <c r="IQ8" s="756"/>
      <c r="IR8" s="756"/>
      <c r="IS8" s="756"/>
      <c r="IT8" s="756"/>
      <c r="IU8" s="756"/>
      <c r="IV8" s="756"/>
    </row>
    <row r="9" spans="1:256" s="10" customFormat="1" ht="72.75" customHeight="1">
      <c r="A9" s="755" t="s">
        <v>137</v>
      </c>
      <c r="B9" s="756"/>
      <c r="C9" s="756"/>
      <c r="D9" s="756"/>
      <c r="E9" s="756"/>
      <c r="F9" s="756"/>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756"/>
      <c r="AL9" s="756"/>
      <c r="AM9" s="756"/>
      <c r="AN9" s="756"/>
      <c r="AO9" s="756"/>
      <c r="AP9" s="756"/>
      <c r="AQ9" s="756"/>
      <c r="AR9" s="756"/>
      <c r="AS9" s="756"/>
      <c r="AT9" s="756"/>
      <c r="AU9" s="756"/>
      <c r="AV9" s="756"/>
      <c r="AW9" s="756"/>
      <c r="AX9" s="756"/>
      <c r="AY9" s="756"/>
      <c r="AZ9" s="756"/>
      <c r="BA9" s="756"/>
      <c r="BB9" s="756"/>
      <c r="BC9" s="756"/>
      <c r="BD9" s="756"/>
      <c r="BE9" s="756"/>
      <c r="BF9" s="756"/>
      <c r="BG9" s="756"/>
      <c r="BH9" s="756"/>
      <c r="BI9" s="756"/>
      <c r="BJ9" s="756"/>
      <c r="BK9" s="756"/>
      <c r="BL9" s="756"/>
      <c r="BM9" s="756"/>
      <c r="BN9" s="756"/>
      <c r="BO9" s="756"/>
      <c r="BP9" s="756"/>
      <c r="BQ9" s="756"/>
      <c r="BR9" s="756"/>
      <c r="BS9" s="756"/>
      <c r="BT9" s="756"/>
      <c r="BU9" s="756"/>
      <c r="BV9" s="756"/>
      <c r="BW9" s="756"/>
      <c r="BX9" s="756"/>
      <c r="BY9" s="756"/>
      <c r="BZ9" s="756"/>
      <c r="CA9" s="756"/>
      <c r="CB9" s="756"/>
      <c r="CC9" s="756"/>
      <c r="CD9" s="756"/>
      <c r="CE9" s="756"/>
      <c r="CF9" s="756"/>
      <c r="CG9" s="756"/>
      <c r="CH9" s="756"/>
      <c r="CI9" s="756"/>
      <c r="CJ9" s="756"/>
      <c r="CK9" s="756"/>
      <c r="CL9" s="756"/>
      <c r="CM9" s="756"/>
      <c r="CN9" s="756"/>
      <c r="CO9" s="756"/>
      <c r="CP9" s="756"/>
      <c r="CQ9" s="756"/>
      <c r="CR9" s="756"/>
      <c r="CS9" s="756"/>
      <c r="CT9" s="756"/>
      <c r="CU9" s="756"/>
      <c r="CV9" s="756"/>
      <c r="CW9" s="756"/>
      <c r="CX9" s="756"/>
      <c r="CY9" s="756"/>
      <c r="CZ9" s="756"/>
      <c r="DA9" s="756"/>
      <c r="DB9" s="756"/>
      <c r="DC9" s="756"/>
      <c r="DD9" s="756"/>
      <c r="DE9" s="756"/>
      <c r="DF9" s="756"/>
      <c r="DG9" s="756"/>
      <c r="DH9" s="756"/>
      <c r="DI9" s="756"/>
      <c r="DJ9" s="756"/>
      <c r="DK9" s="756"/>
      <c r="DL9" s="756"/>
      <c r="DM9" s="756"/>
      <c r="DN9" s="756"/>
      <c r="DO9" s="756"/>
      <c r="DP9" s="756"/>
      <c r="DQ9" s="756"/>
      <c r="DR9" s="756"/>
      <c r="DS9" s="756"/>
      <c r="DT9" s="756"/>
      <c r="DU9" s="756"/>
      <c r="DV9" s="756"/>
      <c r="DW9" s="756"/>
      <c r="DX9" s="756"/>
      <c r="DY9" s="756"/>
      <c r="DZ9" s="756"/>
      <c r="EA9" s="756"/>
      <c r="EB9" s="756"/>
      <c r="EC9" s="756"/>
      <c r="ED9" s="756"/>
      <c r="EE9" s="756"/>
      <c r="EF9" s="756"/>
      <c r="EG9" s="756"/>
      <c r="EH9" s="756"/>
      <c r="EI9" s="756"/>
      <c r="EJ9" s="756"/>
      <c r="EK9" s="756"/>
      <c r="EL9" s="756"/>
      <c r="EM9" s="756"/>
      <c r="EN9" s="756"/>
      <c r="EO9" s="756"/>
      <c r="EP9" s="756"/>
      <c r="EQ9" s="756"/>
      <c r="ER9" s="756"/>
      <c r="ES9" s="756"/>
      <c r="ET9" s="756"/>
      <c r="EU9" s="756"/>
      <c r="EV9" s="756"/>
      <c r="EW9" s="756"/>
      <c r="EX9" s="756"/>
      <c r="EY9" s="756"/>
      <c r="EZ9" s="756"/>
      <c r="FA9" s="756"/>
      <c r="FB9" s="756"/>
      <c r="FC9" s="756"/>
      <c r="FD9" s="756"/>
      <c r="FE9" s="756"/>
      <c r="FF9" s="756"/>
      <c r="FG9" s="756"/>
      <c r="FH9" s="756"/>
      <c r="FI9" s="756"/>
      <c r="FJ9" s="756"/>
      <c r="FK9" s="756"/>
      <c r="FL9" s="756"/>
      <c r="FM9" s="756"/>
      <c r="FN9" s="756"/>
      <c r="FO9" s="756"/>
      <c r="FP9" s="756"/>
      <c r="FQ9" s="756"/>
      <c r="FR9" s="756"/>
      <c r="FS9" s="756"/>
      <c r="FT9" s="756"/>
      <c r="FU9" s="756"/>
      <c r="FV9" s="756"/>
      <c r="FW9" s="756"/>
      <c r="FX9" s="756"/>
      <c r="FY9" s="756"/>
      <c r="FZ9" s="756"/>
      <c r="GA9" s="756"/>
      <c r="GB9" s="756"/>
      <c r="GC9" s="756"/>
      <c r="GD9" s="756"/>
      <c r="GE9" s="756"/>
      <c r="GF9" s="756"/>
      <c r="GG9" s="756"/>
      <c r="GH9" s="756"/>
      <c r="GI9" s="756"/>
      <c r="GJ9" s="756"/>
      <c r="GK9" s="756"/>
      <c r="GL9" s="756"/>
      <c r="GM9" s="756"/>
      <c r="GN9" s="756"/>
      <c r="GO9" s="756"/>
      <c r="GP9" s="756"/>
      <c r="GQ9" s="756"/>
      <c r="GR9" s="756"/>
      <c r="GS9" s="756"/>
      <c r="GT9" s="756"/>
      <c r="GU9" s="756"/>
      <c r="GV9" s="756"/>
      <c r="GW9" s="756"/>
      <c r="GX9" s="756"/>
      <c r="GY9" s="756"/>
      <c r="GZ9" s="756"/>
      <c r="HA9" s="756"/>
      <c r="HB9" s="756"/>
      <c r="HC9" s="756"/>
      <c r="HD9" s="756"/>
      <c r="HE9" s="756"/>
      <c r="HF9" s="756"/>
      <c r="HG9" s="756"/>
      <c r="HH9" s="756"/>
      <c r="HI9" s="756"/>
      <c r="HJ9" s="756"/>
      <c r="HK9" s="756"/>
      <c r="HL9" s="756"/>
      <c r="HM9" s="756"/>
      <c r="HN9" s="756"/>
      <c r="HO9" s="756"/>
      <c r="HP9" s="756"/>
      <c r="HQ9" s="756"/>
      <c r="HR9" s="756"/>
      <c r="HS9" s="756"/>
      <c r="HT9" s="756"/>
      <c r="HU9" s="756"/>
      <c r="HV9" s="756"/>
      <c r="HW9" s="756"/>
      <c r="HX9" s="756"/>
      <c r="HY9" s="756"/>
      <c r="HZ9" s="756"/>
      <c r="IA9" s="756"/>
      <c r="IB9" s="756"/>
      <c r="IC9" s="756"/>
      <c r="ID9" s="756"/>
      <c r="IE9" s="756"/>
      <c r="IF9" s="756"/>
      <c r="IG9" s="756"/>
      <c r="IH9" s="756"/>
      <c r="II9" s="756"/>
      <c r="IJ9" s="756"/>
      <c r="IK9" s="756"/>
      <c r="IL9" s="756"/>
      <c r="IM9" s="756"/>
      <c r="IN9" s="756"/>
      <c r="IO9" s="756"/>
      <c r="IP9" s="756"/>
      <c r="IQ9" s="756"/>
      <c r="IR9" s="756"/>
      <c r="IS9" s="756"/>
      <c r="IT9" s="756"/>
      <c r="IU9" s="756"/>
      <c r="IV9" s="756"/>
    </row>
    <row r="10" spans="1:256" s="10" customFormat="1" ht="45" customHeight="1">
      <c r="A10" s="755" t="s">
        <v>138</v>
      </c>
      <c r="B10" s="756"/>
      <c r="C10" s="756"/>
      <c r="D10" s="756"/>
      <c r="E10" s="756"/>
      <c r="F10" s="756"/>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756"/>
      <c r="AL10" s="756"/>
      <c r="AM10" s="756"/>
      <c r="AN10" s="756"/>
      <c r="AO10" s="756"/>
      <c r="AP10" s="756"/>
      <c r="AQ10" s="756"/>
      <c r="AR10" s="756"/>
      <c r="AS10" s="756"/>
      <c r="AT10" s="756"/>
      <c r="AU10" s="756"/>
      <c r="AV10" s="756"/>
      <c r="AW10" s="756"/>
      <c r="AX10" s="756"/>
      <c r="AY10" s="756"/>
      <c r="AZ10" s="756"/>
      <c r="BA10" s="756"/>
      <c r="BB10" s="756"/>
      <c r="BC10" s="756"/>
      <c r="BD10" s="756"/>
      <c r="BE10" s="756"/>
      <c r="BF10" s="756"/>
      <c r="BG10" s="756"/>
      <c r="BH10" s="756"/>
      <c r="BI10" s="756"/>
      <c r="BJ10" s="756"/>
      <c r="BK10" s="756"/>
      <c r="BL10" s="756"/>
      <c r="BM10" s="756"/>
      <c r="BN10" s="756"/>
      <c r="BO10" s="756"/>
      <c r="BP10" s="756"/>
      <c r="BQ10" s="756"/>
      <c r="BR10" s="756"/>
      <c r="BS10" s="756"/>
      <c r="BT10" s="756"/>
      <c r="BU10" s="756"/>
      <c r="BV10" s="756"/>
      <c r="BW10" s="756"/>
      <c r="BX10" s="756"/>
      <c r="BY10" s="756"/>
      <c r="BZ10" s="756"/>
      <c r="CA10" s="756"/>
      <c r="CB10" s="756"/>
      <c r="CC10" s="756"/>
      <c r="CD10" s="756"/>
      <c r="CE10" s="756"/>
      <c r="CF10" s="756"/>
      <c r="CG10" s="756"/>
      <c r="CH10" s="756"/>
      <c r="CI10" s="756"/>
      <c r="CJ10" s="756"/>
      <c r="CK10" s="756"/>
      <c r="CL10" s="756"/>
      <c r="CM10" s="756"/>
      <c r="CN10" s="756"/>
      <c r="CO10" s="756"/>
      <c r="CP10" s="756"/>
      <c r="CQ10" s="756"/>
      <c r="CR10" s="756"/>
      <c r="CS10" s="756"/>
      <c r="CT10" s="756"/>
      <c r="CU10" s="756"/>
      <c r="CV10" s="756"/>
      <c r="CW10" s="756"/>
      <c r="CX10" s="756"/>
      <c r="CY10" s="756"/>
      <c r="CZ10" s="756"/>
      <c r="DA10" s="756"/>
      <c r="DB10" s="756"/>
      <c r="DC10" s="756"/>
      <c r="DD10" s="756"/>
      <c r="DE10" s="756"/>
      <c r="DF10" s="756"/>
      <c r="DG10" s="756"/>
      <c r="DH10" s="756"/>
      <c r="DI10" s="756"/>
      <c r="DJ10" s="756"/>
      <c r="DK10" s="756"/>
      <c r="DL10" s="756"/>
      <c r="DM10" s="756"/>
      <c r="DN10" s="756"/>
      <c r="DO10" s="756"/>
      <c r="DP10" s="756"/>
      <c r="DQ10" s="756"/>
      <c r="DR10" s="756"/>
      <c r="DS10" s="756"/>
      <c r="DT10" s="756"/>
      <c r="DU10" s="756"/>
      <c r="DV10" s="756"/>
      <c r="DW10" s="756"/>
      <c r="DX10" s="756"/>
      <c r="DY10" s="756"/>
      <c r="DZ10" s="756"/>
      <c r="EA10" s="756"/>
      <c r="EB10" s="756"/>
      <c r="EC10" s="756"/>
      <c r="ED10" s="756"/>
      <c r="EE10" s="756"/>
      <c r="EF10" s="756"/>
      <c r="EG10" s="756"/>
      <c r="EH10" s="756"/>
      <c r="EI10" s="756"/>
      <c r="EJ10" s="756"/>
      <c r="EK10" s="756"/>
      <c r="EL10" s="756"/>
      <c r="EM10" s="756"/>
      <c r="EN10" s="756"/>
      <c r="EO10" s="756"/>
      <c r="EP10" s="756"/>
      <c r="EQ10" s="756"/>
      <c r="ER10" s="756"/>
      <c r="ES10" s="756"/>
      <c r="ET10" s="756"/>
      <c r="EU10" s="756"/>
      <c r="EV10" s="756"/>
      <c r="EW10" s="756"/>
      <c r="EX10" s="756"/>
      <c r="EY10" s="756"/>
      <c r="EZ10" s="756"/>
      <c r="FA10" s="756"/>
      <c r="FB10" s="756"/>
      <c r="FC10" s="756"/>
      <c r="FD10" s="756"/>
      <c r="FE10" s="756"/>
      <c r="FF10" s="756"/>
      <c r="FG10" s="756"/>
      <c r="FH10" s="756"/>
      <c r="FI10" s="756"/>
      <c r="FJ10" s="756"/>
      <c r="FK10" s="756"/>
      <c r="FL10" s="756"/>
      <c r="FM10" s="756"/>
      <c r="FN10" s="756"/>
      <c r="FO10" s="756"/>
      <c r="FP10" s="756"/>
      <c r="FQ10" s="756"/>
      <c r="FR10" s="756"/>
      <c r="FS10" s="756"/>
      <c r="FT10" s="756"/>
      <c r="FU10" s="756"/>
      <c r="FV10" s="756"/>
      <c r="FW10" s="756"/>
      <c r="FX10" s="756"/>
      <c r="FY10" s="756"/>
      <c r="FZ10" s="756"/>
      <c r="GA10" s="756"/>
      <c r="GB10" s="756"/>
      <c r="GC10" s="756"/>
      <c r="GD10" s="756"/>
      <c r="GE10" s="756"/>
      <c r="GF10" s="756"/>
      <c r="GG10" s="756"/>
      <c r="GH10" s="756"/>
      <c r="GI10" s="756"/>
      <c r="GJ10" s="756"/>
      <c r="GK10" s="756"/>
      <c r="GL10" s="756"/>
      <c r="GM10" s="756"/>
      <c r="GN10" s="756"/>
      <c r="GO10" s="756"/>
      <c r="GP10" s="756"/>
      <c r="GQ10" s="756"/>
      <c r="GR10" s="756"/>
      <c r="GS10" s="756"/>
      <c r="GT10" s="756"/>
      <c r="GU10" s="756"/>
      <c r="GV10" s="756"/>
      <c r="GW10" s="756"/>
      <c r="GX10" s="756"/>
      <c r="GY10" s="756"/>
      <c r="GZ10" s="756"/>
      <c r="HA10" s="756"/>
      <c r="HB10" s="756"/>
      <c r="HC10" s="756"/>
      <c r="HD10" s="756"/>
      <c r="HE10" s="756"/>
      <c r="HF10" s="756"/>
      <c r="HG10" s="756"/>
      <c r="HH10" s="756"/>
      <c r="HI10" s="756"/>
      <c r="HJ10" s="756"/>
      <c r="HK10" s="756"/>
      <c r="HL10" s="756"/>
      <c r="HM10" s="756"/>
      <c r="HN10" s="756"/>
      <c r="HO10" s="756"/>
      <c r="HP10" s="756"/>
      <c r="HQ10" s="756"/>
      <c r="HR10" s="756"/>
      <c r="HS10" s="756"/>
      <c r="HT10" s="756"/>
      <c r="HU10" s="756"/>
      <c r="HV10" s="756"/>
      <c r="HW10" s="756"/>
      <c r="HX10" s="756"/>
      <c r="HY10" s="756"/>
      <c r="HZ10" s="756"/>
      <c r="IA10" s="756"/>
      <c r="IB10" s="756"/>
      <c r="IC10" s="756"/>
      <c r="ID10" s="756"/>
      <c r="IE10" s="756"/>
      <c r="IF10" s="756"/>
      <c r="IG10" s="756"/>
      <c r="IH10" s="756"/>
      <c r="II10" s="756"/>
      <c r="IJ10" s="756"/>
      <c r="IK10" s="756"/>
      <c r="IL10" s="756"/>
      <c r="IM10" s="756"/>
      <c r="IN10" s="756"/>
      <c r="IO10" s="756"/>
      <c r="IP10" s="756"/>
      <c r="IQ10" s="756"/>
      <c r="IR10" s="756"/>
      <c r="IS10" s="756"/>
      <c r="IT10" s="756"/>
      <c r="IU10" s="756"/>
      <c r="IV10" s="756"/>
    </row>
    <row r="11" spans="1:256" s="10" customFormat="1" ht="15" customHeight="1">
      <c r="A11" s="756"/>
      <c r="B11" s="756"/>
      <c r="C11" s="756"/>
      <c r="D11" s="756"/>
      <c r="E11" s="756"/>
      <c r="F11" s="756"/>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11"/>
      <c r="AL11" s="11"/>
      <c r="AM11" s="11"/>
      <c r="AN11" s="11"/>
      <c r="AO11" s="11"/>
      <c r="AP11" s="11"/>
      <c r="AQ11" s="11"/>
      <c r="AR11" s="11"/>
      <c r="AS11" s="11"/>
      <c r="AT11" s="11"/>
      <c r="AU11" s="11"/>
      <c r="AV11" s="11"/>
      <c r="AW11" s="11"/>
      <c r="AX11" s="11"/>
      <c r="AY11" s="11"/>
      <c r="AZ11" s="11"/>
      <c r="BA11" s="11"/>
      <c r="BB11" s="11"/>
      <c r="BC11" s="11"/>
      <c r="BD11" s="11"/>
      <c r="BE11" s="11"/>
    </row>
    <row r="12" spans="1:256" s="9" customFormat="1" ht="30" customHeight="1">
      <c r="A12" s="754" t="s">
        <v>140</v>
      </c>
      <c r="B12" s="754"/>
      <c r="C12" s="754"/>
      <c r="D12" s="754"/>
      <c r="E12" s="754"/>
      <c r="F12" s="754"/>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row>
    <row r="13" spans="1:256" s="10" customFormat="1" ht="66.599999999999994" customHeight="1">
      <c r="A13" s="755" t="s">
        <v>147</v>
      </c>
      <c r="B13" s="756"/>
      <c r="C13" s="756"/>
      <c r="D13" s="756"/>
      <c r="E13" s="756"/>
      <c r="F13" s="756"/>
      <c r="G13" s="8"/>
      <c r="H13" s="8"/>
      <c r="I13" s="8"/>
      <c r="J13" s="8"/>
      <c r="K13" s="8"/>
      <c r="L13" s="8"/>
      <c r="M13" s="8"/>
      <c r="N13" s="8"/>
      <c r="O13" s="8"/>
      <c r="P13" s="8"/>
      <c r="Q13" s="8"/>
      <c r="R13" s="8"/>
      <c r="S13" s="8"/>
      <c r="T13" s="8"/>
      <c r="U13" s="8"/>
      <c r="V13" s="8"/>
      <c r="W13" s="8"/>
      <c r="X13" s="8"/>
      <c r="Y13" s="756"/>
      <c r="Z13" s="756"/>
      <c r="AA13" s="756"/>
      <c r="AB13" s="756"/>
      <c r="AC13" s="756"/>
      <c r="AD13" s="756"/>
      <c r="AE13" s="756"/>
      <c r="AF13" s="756"/>
      <c r="AG13" s="756"/>
      <c r="AH13" s="756"/>
      <c r="AI13" s="756"/>
      <c r="AJ13" s="756"/>
      <c r="AK13" s="756"/>
      <c r="AL13" s="756"/>
      <c r="AM13" s="756"/>
      <c r="AN13" s="756"/>
      <c r="AO13" s="756"/>
      <c r="AP13" s="756"/>
      <c r="AQ13" s="756"/>
      <c r="AR13" s="756"/>
      <c r="AS13" s="756"/>
      <c r="AT13" s="756"/>
      <c r="AU13" s="756"/>
      <c r="AV13" s="756"/>
      <c r="AW13" s="756"/>
      <c r="AX13" s="756"/>
      <c r="AY13" s="756"/>
      <c r="AZ13" s="756"/>
      <c r="BA13" s="756"/>
      <c r="BB13" s="756"/>
      <c r="BC13" s="756"/>
      <c r="BD13" s="756"/>
      <c r="BE13" s="756"/>
      <c r="BF13" s="756"/>
      <c r="BG13" s="756"/>
      <c r="BH13" s="756"/>
      <c r="BI13" s="756"/>
      <c r="BJ13" s="756"/>
      <c r="BK13" s="756"/>
      <c r="BL13" s="756"/>
      <c r="BM13" s="756"/>
      <c r="BN13" s="756"/>
      <c r="BO13" s="756"/>
      <c r="BP13" s="756"/>
      <c r="BQ13" s="756"/>
      <c r="BR13" s="756"/>
      <c r="BS13" s="756"/>
      <c r="BT13" s="756"/>
      <c r="BU13" s="756"/>
      <c r="BV13" s="756"/>
      <c r="BW13" s="756"/>
      <c r="BX13" s="756"/>
      <c r="BY13" s="756"/>
      <c r="BZ13" s="756"/>
      <c r="CA13" s="756"/>
      <c r="CB13" s="756"/>
      <c r="CC13" s="756"/>
      <c r="CD13" s="756"/>
      <c r="CE13" s="756"/>
      <c r="CF13" s="756"/>
      <c r="CG13" s="756"/>
      <c r="CH13" s="756"/>
      <c r="CI13" s="756"/>
      <c r="CJ13" s="756"/>
      <c r="CK13" s="756"/>
      <c r="CL13" s="756"/>
      <c r="CM13" s="756"/>
      <c r="CN13" s="756"/>
      <c r="CO13" s="756"/>
      <c r="CP13" s="756"/>
      <c r="CQ13" s="756"/>
      <c r="CR13" s="756"/>
      <c r="CS13" s="756"/>
      <c r="CT13" s="756"/>
      <c r="CU13" s="756"/>
      <c r="CV13" s="756"/>
      <c r="CW13" s="756"/>
      <c r="CX13" s="756"/>
      <c r="CY13" s="756"/>
      <c r="CZ13" s="756"/>
      <c r="DA13" s="756"/>
      <c r="DB13" s="756"/>
      <c r="DC13" s="756"/>
      <c r="DD13" s="756"/>
      <c r="DE13" s="756"/>
      <c r="DF13" s="756"/>
      <c r="DG13" s="756"/>
      <c r="DH13" s="756"/>
      <c r="DI13" s="756"/>
      <c r="DJ13" s="756"/>
      <c r="DK13" s="756"/>
      <c r="DL13" s="756"/>
      <c r="DM13" s="756"/>
      <c r="DN13" s="756"/>
      <c r="DO13" s="756"/>
      <c r="DP13" s="756"/>
      <c r="DQ13" s="756"/>
      <c r="DR13" s="756"/>
      <c r="DS13" s="756"/>
      <c r="DT13" s="756"/>
      <c r="DU13" s="756"/>
      <c r="DV13" s="756"/>
      <c r="DW13" s="756"/>
      <c r="DX13" s="756"/>
      <c r="DY13" s="756"/>
      <c r="DZ13" s="756"/>
      <c r="EA13" s="756"/>
      <c r="EB13" s="756"/>
      <c r="EC13" s="756"/>
      <c r="ED13" s="756"/>
      <c r="EE13" s="756"/>
      <c r="EF13" s="756"/>
      <c r="EG13" s="756"/>
      <c r="EH13" s="756"/>
      <c r="EI13" s="756"/>
      <c r="EJ13" s="756"/>
      <c r="EK13" s="756"/>
      <c r="EL13" s="756"/>
      <c r="EM13" s="756"/>
      <c r="EN13" s="756"/>
      <c r="EO13" s="756"/>
      <c r="EP13" s="756"/>
      <c r="EQ13" s="756"/>
      <c r="ER13" s="756"/>
      <c r="ES13" s="756"/>
      <c r="ET13" s="756"/>
      <c r="EU13" s="756"/>
      <c r="EV13" s="756"/>
      <c r="EW13" s="756"/>
      <c r="EX13" s="756"/>
      <c r="EY13" s="756"/>
      <c r="EZ13" s="756"/>
      <c r="FA13" s="756"/>
      <c r="FB13" s="756"/>
      <c r="FC13" s="756"/>
      <c r="FD13" s="756"/>
      <c r="FE13" s="756"/>
      <c r="FF13" s="756"/>
      <c r="FG13" s="756"/>
      <c r="FH13" s="756"/>
      <c r="FI13" s="756"/>
      <c r="FJ13" s="756"/>
      <c r="FK13" s="756"/>
      <c r="FL13" s="756"/>
      <c r="FM13" s="756"/>
      <c r="FN13" s="756"/>
      <c r="FO13" s="756"/>
      <c r="FP13" s="756"/>
      <c r="FQ13" s="756"/>
      <c r="FR13" s="756"/>
      <c r="FS13" s="756"/>
      <c r="FT13" s="756"/>
      <c r="FU13" s="756"/>
      <c r="FV13" s="756"/>
      <c r="FW13" s="756"/>
      <c r="FX13" s="756"/>
      <c r="FY13" s="756"/>
      <c r="FZ13" s="756"/>
      <c r="GA13" s="756"/>
      <c r="GB13" s="756"/>
      <c r="GC13" s="756"/>
      <c r="GD13" s="756"/>
      <c r="GE13" s="756"/>
      <c r="GF13" s="756"/>
      <c r="GG13" s="756"/>
      <c r="GH13" s="756"/>
      <c r="GI13" s="756"/>
      <c r="GJ13" s="756"/>
      <c r="GK13" s="756"/>
      <c r="GL13" s="756"/>
      <c r="GM13" s="756"/>
      <c r="GN13" s="756"/>
      <c r="GO13" s="756"/>
      <c r="GP13" s="756"/>
      <c r="GQ13" s="756"/>
      <c r="GR13" s="756"/>
      <c r="GS13" s="756"/>
      <c r="GT13" s="756"/>
      <c r="GU13" s="756"/>
      <c r="GV13" s="756"/>
      <c r="GW13" s="756"/>
      <c r="GX13" s="756"/>
      <c r="GY13" s="756"/>
      <c r="GZ13" s="756"/>
      <c r="HA13" s="756"/>
      <c r="HB13" s="756"/>
      <c r="HC13" s="756"/>
      <c r="HD13" s="756"/>
      <c r="HE13" s="756"/>
      <c r="HF13" s="756"/>
      <c r="HG13" s="756"/>
      <c r="HH13" s="756"/>
      <c r="HI13" s="756"/>
      <c r="HJ13" s="756"/>
      <c r="HK13" s="756"/>
      <c r="HL13" s="756"/>
      <c r="HM13" s="756"/>
      <c r="HN13" s="756"/>
      <c r="HO13" s="756"/>
      <c r="HP13" s="756"/>
      <c r="HQ13" s="756"/>
      <c r="HR13" s="756"/>
      <c r="HS13" s="756"/>
      <c r="HT13" s="756"/>
      <c r="HU13" s="756"/>
      <c r="HV13" s="756"/>
      <c r="HW13" s="756"/>
      <c r="HX13" s="756"/>
      <c r="HY13" s="756"/>
      <c r="HZ13" s="756"/>
      <c r="IA13" s="756"/>
      <c r="IB13" s="756"/>
      <c r="IC13" s="756"/>
      <c r="ID13" s="756"/>
      <c r="IE13" s="756"/>
      <c r="IF13" s="756"/>
      <c r="IG13" s="756"/>
      <c r="IH13" s="756"/>
      <c r="II13" s="756"/>
      <c r="IJ13" s="756"/>
      <c r="IK13" s="756"/>
      <c r="IL13" s="756"/>
      <c r="IM13" s="756"/>
      <c r="IN13" s="756"/>
      <c r="IO13" s="756"/>
      <c r="IP13" s="756"/>
      <c r="IQ13" s="756"/>
      <c r="IR13" s="756"/>
      <c r="IS13" s="756"/>
      <c r="IT13" s="756"/>
      <c r="IU13" s="756"/>
      <c r="IV13" s="756"/>
    </row>
    <row r="14" spans="1:256" s="10" customFormat="1" ht="51" customHeight="1">
      <c r="A14" s="755" t="s">
        <v>142</v>
      </c>
      <c r="B14" s="756"/>
      <c r="C14" s="756"/>
      <c r="D14" s="756"/>
      <c r="E14" s="756"/>
      <c r="F14" s="756"/>
      <c r="G14" s="8"/>
      <c r="H14" s="8"/>
      <c r="I14" s="8"/>
      <c r="J14" s="8"/>
      <c r="K14" s="8"/>
      <c r="L14" s="8"/>
      <c r="M14" s="8"/>
      <c r="N14" s="8"/>
      <c r="O14" s="8"/>
      <c r="P14" s="8"/>
      <c r="Q14" s="8"/>
      <c r="R14" s="8"/>
      <c r="S14" s="8"/>
      <c r="T14" s="8"/>
      <c r="U14" s="8"/>
      <c r="V14" s="8"/>
      <c r="W14" s="8"/>
      <c r="X14" s="8"/>
      <c r="Y14" s="756"/>
      <c r="Z14" s="756"/>
      <c r="AA14" s="756"/>
      <c r="AB14" s="756"/>
      <c r="AC14" s="756"/>
      <c r="AD14" s="756"/>
      <c r="AE14" s="756"/>
      <c r="AF14" s="756"/>
      <c r="AG14" s="756"/>
      <c r="AH14" s="756"/>
      <c r="AI14" s="756"/>
      <c r="AJ14" s="756"/>
      <c r="AK14" s="756"/>
      <c r="AL14" s="756"/>
      <c r="AM14" s="756"/>
      <c r="AN14" s="756"/>
      <c r="AO14" s="756"/>
      <c r="AP14" s="756"/>
      <c r="AQ14" s="756"/>
      <c r="AR14" s="756"/>
      <c r="AS14" s="756"/>
      <c r="AT14" s="756"/>
      <c r="AU14" s="756"/>
      <c r="AV14" s="756"/>
      <c r="AW14" s="756"/>
      <c r="AX14" s="756"/>
      <c r="AY14" s="756"/>
      <c r="AZ14" s="756"/>
      <c r="BA14" s="756"/>
      <c r="BB14" s="756"/>
      <c r="BC14" s="756"/>
      <c r="BD14" s="756"/>
      <c r="BE14" s="756"/>
      <c r="BF14" s="756"/>
      <c r="BG14" s="756"/>
      <c r="BH14" s="756"/>
      <c r="BI14" s="756"/>
      <c r="BJ14" s="756"/>
      <c r="BK14" s="756"/>
      <c r="BL14" s="756"/>
      <c r="BM14" s="756"/>
      <c r="BN14" s="756"/>
      <c r="BO14" s="756"/>
      <c r="BP14" s="756"/>
      <c r="BQ14" s="756"/>
      <c r="BR14" s="756"/>
      <c r="BS14" s="756"/>
      <c r="BT14" s="756"/>
      <c r="BU14" s="756"/>
      <c r="BV14" s="756"/>
      <c r="BW14" s="756"/>
      <c r="BX14" s="756"/>
      <c r="BY14" s="756"/>
      <c r="BZ14" s="756"/>
      <c r="CA14" s="756"/>
      <c r="CB14" s="756"/>
      <c r="CC14" s="756"/>
      <c r="CD14" s="756"/>
      <c r="CE14" s="756"/>
      <c r="CF14" s="756"/>
      <c r="CG14" s="756"/>
      <c r="CH14" s="756"/>
      <c r="CI14" s="756"/>
      <c r="CJ14" s="756"/>
      <c r="CK14" s="756"/>
      <c r="CL14" s="756"/>
      <c r="CM14" s="756"/>
      <c r="CN14" s="756"/>
      <c r="CO14" s="756"/>
      <c r="CP14" s="756"/>
      <c r="CQ14" s="756"/>
      <c r="CR14" s="756"/>
      <c r="CS14" s="756"/>
      <c r="CT14" s="756"/>
      <c r="CU14" s="756"/>
      <c r="CV14" s="756"/>
      <c r="CW14" s="756"/>
      <c r="CX14" s="756"/>
      <c r="CY14" s="756"/>
      <c r="CZ14" s="756"/>
      <c r="DA14" s="756"/>
      <c r="DB14" s="756"/>
      <c r="DC14" s="756"/>
      <c r="DD14" s="756"/>
      <c r="DE14" s="756"/>
      <c r="DF14" s="756"/>
      <c r="DG14" s="756"/>
      <c r="DH14" s="756"/>
      <c r="DI14" s="756"/>
      <c r="DJ14" s="756"/>
      <c r="DK14" s="756"/>
      <c r="DL14" s="756"/>
      <c r="DM14" s="756"/>
      <c r="DN14" s="756"/>
      <c r="DO14" s="756"/>
      <c r="DP14" s="756"/>
      <c r="DQ14" s="756"/>
      <c r="DR14" s="756"/>
      <c r="DS14" s="756"/>
      <c r="DT14" s="756"/>
      <c r="DU14" s="756"/>
      <c r="DV14" s="756"/>
      <c r="DW14" s="756"/>
      <c r="DX14" s="756"/>
      <c r="DY14" s="756"/>
      <c r="DZ14" s="756"/>
      <c r="EA14" s="756"/>
      <c r="EB14" s="756"/>
      <c r="EC14" s="756"/>
      <c r="ED14" s="756"/>
      <c r="EE14" s="756"/>
      <c r="EF14" s="756"/>
      <c r="EG14" s="756"/>
      <c r="EH14" s="756"/>
      <c r="EI14" s="756"/>
      <c r="EJ14" s="756"/>
      <c r="EK14" s="756"/>
      <c r="EL14" s="756"/>
      <c r="EM14" s="756"/>
      <c r="EN14" s="756"/>
      <c r="EO14" s="756"/>
      <c r="EP14" s="756"/>
      <c r="EQ14" s="756"/>
      <c r="ER14" s="756"/>
      <c r="ES14" s="756"/>
      <c r="ET14" s="756"/>
      <c r="EU14" s="756"/>
      <c r="EV14" s="756"/>
      <c r="EW14" s="756"/>
      <c r="EX14" s="756"/>
      <c r="EY14" s="756"/>
      <c r="EZ14" s="756"/>
      <c r="FA14" s="756"/>
      <c r="FB14" s="756"/>
      <c r="FC14" s="756"/>
      <c r="FD14" s="756"/>
      <c r="FE14" s="756"/>
      <c r="FF14" s="756"/>
      <c r="FG14" s="756"/>
      <c r="FH14" s="756"/>
      <c r="FI14" s="756"/>
      <c r="FJ14" s="756"/>
      <c r="FK14" s="756"/>
      <c r="FL14" s="756"/>
      <c r="FM14" s="756"/>
      <c r="FN14" s="756"/>
      <c r="FO14" s="756"/>
      <c r="FP14" s="756"/>
      <c r="FQ14" s="756"/>
      <c r="FR14" s="756"/>
      <c r="FS14" s="756"/>
      <c r="FT14" s="756"/>
      <c r="FU14" s="756"/>
      <c r="FV14" s="756"/>
      <c r="FW14" s="756"/>
      <c r="FX14" s="756"/>
      <c r="FY14" s="756"/>
      <c r="FZ14" s="756"/>
      <c r="GA14" s="756"/>
      <c r="GB14" s="756"/>
      <c r="GC14" s="756"/>
      <c r="GD14" s="756"/>
      <c r="GE14" s="756"/>
      <c r="GF14" s="756"/>
      <c r="GG14" s="756"/>
      <c r="GH14" s="756"/>
      <c r="GI14" s="756"/>
      <c r="GJ14" s="756"/>
      <c r="GK14" s="756"/>
      <c r="GL14" s="756"/>
      <c r="GM14" s="756"/>
      <c r="GN14" s="756"/>
      <c r="GO14" s="756"/>
      <c r="GP14" s="756"/>
      <c r="GQ14" s="756"/>
      <c r="GR14" s="756"/>
      <c r="GS14" s="756"/>
      <c r="GT14" s="756"/>
      <c r="GU14" s="756"/>
      <c r="GV14" s="756"/>
      <c r="GW14" s="756"/>
      <c r="GX14" s="756"/>
      <c r="GY14" s="756"/>
      <c r="GZ14" s="756"/>
      <c r="HA14" s="756"/>
      <c r="HB14" s="756"/>
      <c r="HC14" s="756"/>
      <c r="HD14" s="756"/>
      <c r="HE14" s="756"/>
      <c r="HF14" s="756"/>
      <c r="HG14" s="756"/>
      <c r="HH14" s="756"/>
      <c r="HI14" s="756"/>
      <c r="HJ14" s="756"/>
      <c r="HK14" s="756"/>
      <c r="HL14" s="756"/>
      <c r="HM14" s="756"/>
      <c r="HN14" s="756"/>
      <c r="HO14" s="756"/>
      <c r="HP14" s="756"/>
      <c r="HQ14" s="756"/>
      <c r="HR14" s="756"/>
      <c r="HS14" s="756"/>
      <c r="HT14" s="756"/>
      <c r="HU14" s="756"/>
      <c r="HV14" s="756"/>
      <c r="HW14" s="756"/>
      <c r="HX14" s="756"/>
      <c r="HY14" s="756"/>
      <c r="HZ14" s="756"/>
      <c r="IA14" s="756"/>
      <c r="IB14" s="756"/>
      <c r="IC14" s="756"/>
      <c r="ID14" s="756"/>
      <c r="IE14" s="756"/>
      <c r="IF14" s="756"/>
      <c r="IG14" s="756"/>
      <c r="IH14" s="756"/>
      <c r="II14" s="756"/>
      <c r="IJ14" s="756"/>
      <c r="IK14" s="756"/>
      <c r="IL14" s="756"/>
      <c r="IM14" s="756"/>
      <c r="IN14" s="756"/>
      <c r="IO14" s="756"/>
      <c r="IP14" s="756"/>
      <c r="IQ14" s="756"/>
      <c r="IR14" s="756"/>
      <c r="IS14" s="756"/>
      <c r="IT14" s="756"/>
      <c r="IU14" s="756"/>
      <c r="IV14" s="756"/>
    </row>
    <row r="15" spans="1:256" s="10" customFormat="1" ht="45" customHeight="1">
      <c r="A15" s="755" t="s">
        <v>143</v>
      </c>
      <c r="B15" s="756"/>
      <c r="C15" s="756"/>
      <c r="D15" s="756"/>
      <c r="E15" s="756"/>
      <c r="F15" s="756"/>
      <c r="G15" s="8"/>
      <c r="H15" s="8"/>
      <c r="I15" s="8"/>
      <c r="J15" s="8"/>
      <c r="K15" s="8"/>
      <c r="L15" s="8"/>
      <c r="M15" s="8"/>
      <c r="N15" s="8"/>
      <c r="O15" s="8"/>
      <c r="P15" s="8"/>
      <c r="Q15" s="8"/>
      <c r="R15" s="8"/>
      <c r="S15" s="8"/>
      <c r="T15" s="8"/>
      <c r="U15" s="8"/>
      <c r="V15" s="8"/>
      <c r="W15" s="8"/>
      <c r="X15" s="8"/>
      <c r="Y15" s="756"/>
      <c r="Z15" s="756"/>
      <c r="AA15" s="756"/>
      <c r="AB15" s="756"/>
      <c r="AC15" s="756"/>
      <c r="AD15" s="756"/>
      <c r="AE15" s="756"/>
      <c r="AF15" s="756"/>
      <c r="AG15" s="756"/>
      <c r="AH15" s="756"/>
      <c r="AI15" s="756"/>
      <c r="AJ15" s="756"/>
      <c r="AK15" s="756"/>
      <c r="AL15" s="756"/>
      <c r="AM15" s="756"/>
      <c r="AN15" s="756"/>
      <c r="AO15" s="756"/>
      <c r="AP15" s="756"/>
      <c r="AQ15" s="756"/>
      <c r="AR15" s="756"/>
      <c r="AS15" s="756"/>
      <c r="AT15" s="756"/>
      <c r="AU15" s="756"/>
      <c r="AV15" s="756"/>
      <c r="AW15" s="756"/>
      <c r="AX15" s="756"/>
      <c r="AY15" s="756"/>
      <c r="AZ15" s="756"/>
      <c r="BA15" s="756"/>
      <c r="BB15" s="756"/>
      <c r="BC15" s="756"/>
      <c r="BD15" s="756"/>
      <c r="BE15" s="756"/>
      <c r="BF15" s="756"/>
      <c r="BG15" s="756"/>
      <c r="BH15" s="756"/>
      <c r="BI15" s="756"/>
      <c r="BJ15" s="756"/>
      <c r="BK15" s="756"/>
      <c r="BL15" s="756"/>
      <c r="BM15" s="756"/>
      <c r="BN15" s="756"/>
      <c r="BO15" s="756"/>
      <c r="BP15" s="756"/>
      <c r="BQ15" s="756"/>
      <c r="BR15" s="756"/>
      <c r="BS15" s="756"/>
      <c r="BT15" s="756"/>
      <c r="BU15" s="756"/>
      <c r="BV15" s="756"/>
      <c r="BW15" s="756"/>
      <c r="BX15" s="756"/>
      <c r="BY15" s="756"/>
      <c r="BZ15" s="756"/>
      <c r="CA15" s="756"/>
      <c r="CB15" s="756"/>
      <c r="CC15" s="756"/>
      <c r="CD15" s="756"/>
      <c r="CE15" s="756"/>
      <c r="CF15" s="756"/>
      <c r="CG15" s="756"/>
      <c r="CH15" s="756"/>
      <c r="CI15" s="756"/>
      <c r="CJ15" s="756"/>
      <c r="CK15" s="756"/>
      <c r="CL15" s="756"/>
      <c r="CM15" s="756"/>
      <c r="CN15" s="756"/>
      <c r="CO15" s="756"/>
      <c r="CP15" s="756"/>
      <c r="CQ15" s="756"/>
      <c r="CR15" s="756"/>
      <c r="CS15" s="756"/>
      <c r="CT15" s="756"/>
      <c r="CU15" s="756"/>
      <c r="CV15" s="756"/>
      <c r="CW15" s="756"/>
      <c r="CX15" s="756"/>
      <c r="CY15" s="756"/>
      <c r="CZ15" s="756"/>
      <c r="DA15" s="756"/>
      <c r="DB15" s="756"/>
      <c r="DC15" s="756"/>
      <c r="DD15" s="756"/>
      <c r="DE15" s="756"/>
      <c r="DF15" s="756"/>
      <c r="DG15" s="756"/>
      <c r="DH15" s="756"/>
      <c r="DI15" s="756"/>
      <c r="DJ15" s="756"/>
      <c r="DK15" s="756"/>
      <c r="DL15" s="756"/>
      <c r="DM15" s="756"/>
      <c r="DN15" s="756"/>
      <c r="DO15" s="756"/>
      <c r="DP15" s="756"/>
      <c r="DQ15" s="756"/>
      <c r="DR15" s="756"/>
      <c r="DS15" s="756"/>
      <c r="DT15" s="756"/>
      <c r="DU15" s="756"/>
      <c r="DV15" s="756"/>
      <c r="DW15" s="756"/>
      <c r="DX15" s="756"/>
      <c r="DY15" s="756"/>
      <c r="DZ15" s="756"/>
      <c r="EA15" s="756"/>
      <c r="EB15" s="756"/>
      <c r="EC15" s="756"/>
      <c r="ED15" s="756"/>
      <c r="EE15" s="756"/>
      <c r="EF15" s="756"/>
      <c r="EG15" s="756"/>
      <c r="EH15" s="756"/>
      <c r="EI15" s="756"/>
      <c r="EJ15" s="756"/>
      <c r="EK15" s="756"/>
      <c r="EL15" s="756"/>
      <c r="EM15" s="756"/>
      <c r="EN15" s="756"/>
      <c r="EO15" s="756"/>
      <c r="EP15" s="756"/>
      <c r="EQ15" s="756"/>
      <c r="ER15" s="756"/>
      <c r="ES15" s="756"/>
      <c r="ET15" s="756"/>
      <c r="EU15" s="756"/>
      <c r="EV15" s="756"/>
      <c r="EW15" s="756"/>
      <c r="EX15" s="756"/>
      <c r="EY15" s="756"/>
      <c r="EZ15" s="756"/>
      <c r="FA15" s="756"/>
      <c r="FB15" s="756"/>
      <c r="FC15" s="756"/>
      <c r="FD15" s="756"/>
      <c r="FE15" s="756"/>
      <c r="FF15" s="756"/>
      <c r="FG15" s="756"/>
      <c r="FH15" s="756"/>
      <c r="FI15" s="756"/>
      <c r="FJ15" s="756"/>
      <c r="FK15" s="756"/>
      <c r="FL15" s="756"/>
      <c r="FM15" s="756"/>
      <c r="FN15" s="756"/>
      <c r="FO15" s="756"/>
      <c r="FP15" s="756"/>
      <c r="FQ15" s="756"/>
      <c r="FR15" s="756"/>
      <c r="FS15" s="756"/>
      <c r="FT15" s="756"/>
      <c r="FU15" s="756"/>
      <c r="FV15" s="756"/>
      <c r="FW15" s="756"/>
      <c r="FX15" s="756"/>
      <c r="FY15" s="756"/>
      <c r="FZ15" s="756"/>
      <c r="GA15" s="756"/>
      <c r="GB15" s="756"/>
      <c r="GC15" s="756"/>
      <c r="GD15" s="756"/>
      <c r="GE15" s="756"/>
      <c r="GF15" s="756"/>
      <c r="GG15" s="756"/>
      <c r="GH15" s="756"/>
      <c r="GI15" s="756"/>
      <c r="GJ15" s="756"/>
      <c r="GK15" s="756"/>
      <c r="GL15" s="756"/>
      <c r="GM15" s="756"/>
      <c r="GN15" s="756"/>
      <c r="GO15" s="756"/>
      <c r="GP15" s="756"/>
      <c r="GQ15" s="756"/>
      <c r="GR15" s="756"/>
      <c r="GS15" s="756"/>
      <c r="GT15" s="756"/>
      <c r="GU15" s="756"/>
      <c r="GV15" s="756"/>
      <c r="GW15" s="756"/>
      <c r="GX15" s="756"/>
      <c r="GY15" s="756"/>
      <c r="GZ15" s="756"/>
      <c r="HA15" s="756"/>
      <c r="HB15" s="756"/>
      <c r="HC15" s="756"/>
      <c r="HD15" s="756"/>
      <c r="HE15" s="756"/>
      <c r="HF15" s="756"/>
      <c r="HG15" s="756"/>
      <c r="HH15" s="756"/>
      <c r="HI15" s="756"/>
      <c r="HJ15" s="756"/>
      <c r="HK15" s="756"/>
      <c r="HL15" s="756"/>
      <c r="HM15" s="756"/>
      <c r="HN15" s="756"/>
      <c r="HO15" s="756"/>
      <c r="HP15" s="756"/>
      <c r="HQ15" s="756"/>
      <c r="HR15" s="756"/>
      <c r="HS15" s="756"/>
      <c r="HT15" s="756"/>
      <c r="HU15" s="756"/>
      <c r="HV15" s="756"/>
      <c r="HW15" s="756"/>
      <c r="HX15" s="756"/>
      <c r="HY15" s="756"/>
      <c r="HZ15" s="756"/>
      <c r="IA15" s="756"/>
      <c r="IB15" s="756"/>
      <c r="IC15" s="756"/>
      <c r="ID15" s="756"/>
      <c r="IE15" s="756"/>
      <c r="IF15" s="756"/>
      <c r="IG15" s="756"/>
      <c r="IH15" s="756"/>
      <c r="II15" s="756"/>
      <c r="IJ15" s="756"/>
      <c r="IK15" s="756"/>
      <c r="IL15" s="756"/>
      <c r="IM15" s="756"/>
      <c r="IN15" s="756"/>
      <c r="IO15" s="756"/>
      <c r="IP15" s="756"/>
      <c r="IQ15" s="756"/>
      <c r="IR15" s="756"/>
      <c r="IS15" s="756"/>
      <c r="IT15" s="756"/>
      <c r="IU15" s="756"/>
      <c r="IV15" s="756"/>
    </row>
    <row r="16" spans="1:256" s="10" customFormat="1" ht="18" customHeight="1">
      <c r="A16" s="756"/>
      <c r="B16" s="756"/>
      <c r="C16" s="756"/>
      <c r="D16" s="756"/>
      <c r="E16" s="756"/>
      <c r="F16" s="756"/>
      <c r="G16" s="8"/>
      <c r="H16" s="8"/>
      <c r="I16" s="8"/>
      <c r="J16" s="8"/>
      <c r="K16" s="8"/>
      <c r="L16" s="8"/>
      <c r="M16" s="8"/>
      <c r="N16" s="8"/>
      <c r="O16" s="8"/>
      <c r="P16" s="8"/>
      <c r="Q16" s="8"/>
      <c r="R16" s="8"/>
      <c r="S16" s="8"/>
      <c r="T16" s="8"/>
      <c r="U16" s="8"/>
      <c r="V16" s="8"/>
      <c r="W16" s="8"/>
      <c r="X16" s="8"/>
      <c r="Y16" s="756"/>
      <c r="Z16" s="756"/>
      <c r="AA16" s="756"/>
      <c r="AB16" s="756"/>
      <c r="AC16" s="756"/>
      <c r="AD16" s="756"/>
      <c r="AE16" s="756"/>
      <c r="AF16" s="756"/>
      <c r="AG16" s="756"/>
      <c r="AH16" s="756"/>
      <c r="AI16" s="756"/>
      <c r="AJ16" s="756"/>
      <c r="AK16" s="756"/>
      <c r="AL16" s="756"/>
      <c r="AM16" s="756"/>
      <c r="AN16" s="756"/>
      <c r="AO16" s="756"/>
      <c r="AP16" s="756"/>
      <c r="AQ16" s="756"/>
      <c r="AR16" s="756"/>
      <c r="AS16" s="756"/>
      <c r="AT16" s="756"/>
      <c r="AU16" s="756"/>
      <c r="AV16" s="756"/>
      <c r="AW16" s="756"/>
      <c r="AX16" s="756"/>
      <c r="AY16" s="756"/>
      <c r="AZ16" s="756"/>
      <c r="BA16" s="756"/>
      <c r="BB16" s="756"/>
      <c r="BC16" s="756"/>
      <c r="BD16" s="756"/>
      <c r="BE16" s="756"/>
      <c r="BF16" s="756"/>
      <c r="BG16" s="756"/>
      <c r="BH16" s="756"/>
      <c r="BI16" s="756"/>
      <c r="BJ16" s="756"/>
      <c r="BK16" s="756"/>
      <c r="BL16" s="756"/>
      <c r="BM16" s="756"/>
      <c r="BN16" s="756"/>
      <c r="BO16" s="756"/>
      <c r="BP16" s="756"/>
      <c r="BQ16" s="756"/>
      <c r="BR16" s="756"/>
      <c r="BS16" s="756"/>
      <c r="BT16" s="756"/>
      <c r="BU16" s="756"/>
      <c r="BV16" s="756"/>
      <c r="BW16" s="756"/>
      <c r="BX16" s="756"/>
      <c r="BY16" s="756"/>
      <c r="BZ16" s="756"/>
      <c r="CA16" s="756"/>
      <c r="CB16" s="756"/>
      <c r="CC16" s="756"/>
      <c r="CD16" s="756"/>
      <c r="CE16" s="756"/>
      <c r="CF16" s="756"/>
      <c r="CG16" s="756"/>
      <c r="CH16" s="756"/>
      <c r="CI16" s="756"/>
      <c r="CJ16" s="756"/>
      <c r="CK16" s="756"/>
      <c r="CL16" s="756"/>
      <c r="CM16" s="756"/>
      <c r="CN16" s="756"/>
      <c r="CO16" s="756"/>
      <c r="CP16" s="756"/>
      <c r="CQ16" s="756"/>
      <c r="CR16" s="756"/>
      <c r="CS16" s="756"/>
      <c r="CT16" s="756"/>
      <c r="CU16" s="756"/>
      <c r="CV16" s="756"/>
      <c r="CW16" s="756"/>
      <c r="CX16" s="756"/>
      <c r="CY16" s="756"/>
      <c r="CZ16" s="756"/>
      <c r="DA16" s="756"/>
      <c r="DB16" s="756"/>
      <c r="DC16" s="756"/>
      <c r="DD16" s="756"/>
      <c r="DE16" s="756"/>
      <c r="DF16" s="756"/>
      <c r="DG16" s="756"/>
      <c r="DH16" s="756"/>
      <c r="DI16" s="756"/>
      <c r="DJ16" s="756"/>
      <c r="DK16" s="756"/>
      <c r="DL16" s="756"/>
      <c r="DM16" s="756"/>
      <c r="DN16" s="756"/>
      <c r="DO16" s="756"/>
      <c r="DP16" s="756"/>
      <c r="DQ16" s="756"/>
      <c r="DR16" s="756"/>
      <c r="DS16" s="756"/>
      <c r="DT16" s="756"/>
      <c r="DU16" s="756"/>
      <c r="DV16" s="756"/>
      <c r="DW16" s="756"/>
      <c r="DX16" s="756"/>
      <c r="DY16" s="756"/>
      <c r="DZ16" s="756"/>
      <c r="EA16" s="756"/>
      <c r="EB16" s="756"/>
      <c r="EC16" s="756"/>
      <c r="ED16" s="756"/>
      <c r="EE16" s="756"/>
      <c r="EF16" s="756"/>
      <c r="EG16" s="756"/>
      <c r="EH16" s="756"/>
      <c r="EI16" s="756"/>
      <c r="EJ16" s="756"/>
      <c r="EK16" s="756"/>
      <c r="EL16" s="756"/>
      <c r="EM16" s="756"/>
      <c r="EN16" s="756"/>
      <c r="EO16" s="756"/>
      <c r="EP16" s="756"/>
      <c r="EQ16" s="756"/>
      <c r="ER16" s="756"/>
      <c r="ES16" s="756"/>
      <c r="ET16" s="756"/>
      <c r="EU16" s="756"/>
      <c r="EV16" s="756"/>
      <c r="EW16" s="756"/>
      <c r="EX16" s="756"/>
      <c r="EY16" s="756"/>
      <c r="EZ16" s="756"/>
      <c r="FA16" s="756"/>
      <c r="FB16" s="756"/>
      <c r="FC16" s="756"/>
      <c r="FD16" s="756"/>
      <c r="FE16" s="756"/>
      <c r="FF16" s="756"/>
      <c r="FG16" s="756"/>
      <c r="FH16" s="756"/>
      <c r="FI16" s="756"/>
      <c r="FJ16" s="756"/>
      <c r="FK16" s="756"/>
      <c r="FL16" s="756"/>
      <c r="FM16" s="756"/>
      <c r="FN16" s="756"/>
      <c r="FO16" s="756"/>
      <c r="FP16" s="756"/>
      <c r="FQ16" s="756"/>
      <c r="FR16" s="756"/>
      <c r="FS16" s="756"/>
      <c r="FT16" s="756"/>
      <c r="FU16" s="756"/>
      <c r="FV16" s="756"/>
      <c r="FW16" s="756"/>
      <c r="FX16" s="756"/>
      <c r="FY16" s="756"/>
      <c r="FZ16" s="756"/>
      <c r="GA16" s="756"/>
      <c r="GB16" s="756"/>
      <c r="GC16" s="756"/>
      <c r="GD16" s="756"/>
      <c r="GE16" s="756"/>
      <c r="GF16" s="756"/>
      <c r="GG16" s="756"/>
      <c r="GH16" s="756"/>
      <c r="GI16" s="756"/>
      <c r="GJ16" s="756"/>
      <c r="GK16" s="756"/>
      <c r="GL16" s="756"/>
      <c r="GM16" s="756"/>
      <c r="GN16" s="756"/>
      <c r="GO16" s="756"/>
      <c r="GP16" s="756"/>
      <c r="GQ16" s="756"/>
      <c r="GR16" s="756"/>
      <c r="GS16" s="756"/>
      <c r="GT16" s="756"/>
      <c r="GU16" s="756"/>
      <c r="GV16" s="756"/>
      <c r="GW16" s="756"/>
      <c r="GX16" s="756"/>
      <c r="GY16" s="756"/>
      <c r="GZ16" s="756"/>
      <c r="HA16" s="756"/>
      <c r="HB16" s="756"/>
      <c r="HC16" s="756"/>
      <c r="HD16" s="756"/>
      <c r="HE16" s="756"/>
      <c r="HF16" s="756"/>
      <c r="HG16" s="756"/>
      <c r="HH16" s="756"/>
      <c r="HI16" s="756"/>
      <c r="HJ16" s="756"/>
      <c r="HK16" s="756"/>
      <c r="HL16" s="756"/>
      <c r="HM16" s="756"/>
      <c r="HN16" s="756"/>
      <c r="HO16" s="756"/>
      <c r="HP16" s="756"/>
      <c r="HQ16" s="756"/>
      <c r="HR16" s="756"/>
      <c r="HS16" s="756"/>
      <c r="HT16" s="756"/>
      <c r="HU16" s="756"/>
      <c r="HV16" s="756"/>
      <c r="HW16" s="756"/>
      <c r="HX16" s="756"/>
      <c r="HY16" s="756"/>
      <c r="HZ16" s="756"/>
      <c r="IA16" s="756"/>
      <c r="IB16" s="756"/>
      <c r="IC16" s="756"/>
      <c r="ID16" s="756"/>
      <c r="IE16" s="756"/>
      <c r="IF16" s="756"/>
      <c r="IG16" s="756"/>
      <c r="IH16" s="756"/>
      <c r="II16" s="756"/>
      <c r="IJ16" s="756"/>
      <c r="IK16" s="756"/>
      <c r="IL16" s="756"/>
      <c r="IM16" s="756"/>
      <c r="IN16" s="756"/>
      <c r="IO16" s="756"/>
      <c r="IP16" s="756"/>
      <c r="IQ16" s="756"/>
      <c r="IR16" s="756"/>
      <c r="IS16" s="756"/>
      <c r="IT16" s="756"/>
      <c r="IU16" s="756"/>
      <c r="IV16" s="756"/>
    </row>
    <row r="17" spans="1:256" s="10" customFormat="1" ht="45" customHeight="1">
      <c r="A17" s="755" t="s">
        <v>145</v>
      </c>
      <c r="B17" s="756"/>
      <c r="C17" s="756"/>
      <c r="D17" s="756"/>
      <c r="E17" s="756"/>
      <c r="F17" s="756"/>
      <c r="G17" s="8"/>
      <c r="H17" s="8"/>
      <c r="I17" s="8"/>
      <c r="J17" s="8"/>
      <c r="K17" s="8"/>
      <c r="L17" s="8"/>
      <c r="M17" s="8"/>
      <c r="N17" s="8"/>
      <c r="O17" s="8"/>
      <c r="P17" s="8"/>
      <c r="Q17" s="8"/>
      <c r="R17" s="8"/>
      <c r="S17" s="8"/>
      <c r="T17" s="8"/>
      <c r="U17" s="8"/>
      <c r="V17" s="8"/>
      <c r="W17" s="8"/>
      <c r="X17" s="8"/>
      <c r="Y17" s="756"/>
      <c r="Z17" s="756"/>
      <c r="AA17" s="756"/>
      <c r="AB17" s="756"/>
      <c r="AC17" s="756"/>
      <c r="AD17" s="756"/>
      <c r="AE17" s="756"/>
      <c r="AF17" s="756"/>
      <c r="AG17" s="756"/>
      <c r="AH17" s="756"/>
      <c r="AI17" s="756"/>
      <c r="AJ17" s="756"/>
      <c r="AK17" s="756"/>
      <c r="AL17" s="756"/>
      <c r="AM17" s="756"/>
      <c r="AN17" s="756"/>
      <c r="AO17" s="756"/>
      <c r="AP17" s="756"/>
      <c r="AQ17" s="756"/>
      <c r="AR17" s="756"/>
      <c r="AS17" s="756"/>
      <c r="AT17" s="756"/>
      <c r="AU17" s="756"/>
      <c r="AV17" s="756"/>
      <c r="AW17" s="756"/>
      <c r="AX17" s="756"/>
      <c r="AY17" s="756"/>
      <c r="AZ17" s="756"/>
      <c r="BA17" s="756"/>
      <c r="BB17" s="756"/>
      <c r="BC17" s="756"/>
      <c r="BD17" s="756"/>
      <c r="BE17" s="756"/>
      <c r="BF17" s="756"/>
      <c r="BG17" s="756"/>
      <c r="BH17" s="756"/>
      <c r="BI17" s="756"/>
      <c r="BJ17" s="756"/>
      <c r="BK17" s="756"/>
      <c r="BL17" s="756"/>
      <c r="BM17" s="756"/>
      <c r="BN17" s="756"/>
      <c r="BO17" s="756"/>
      <c r="BP17" s="756"/>
      <c r="BQ17" s="756"/>
      <c r="BR17" s="756"/>
      <c r="BS17" s="756"/>
      <c r="BT17" s="756"/>
      <c r="BU17" s="756"/>
      <c r="BV17" s="756"/>
      <c r="BW17" s="756"/>
      <c r="BX17" s="756"/>
      <c r="BY17" s="756"/>
      <c r="BZ17" s="756"/>
      <c r="CA17" s="756"/>
      <c r="CB17" s="756"/>
      <c r="CC17" s="756"/>
      <c r="CD17" s="756"/>
      <c r="CE17" s="756"/>
      <c r="CF17" s="756"/>
      <c r="CG17" s="756"/>
      <c r="CH17" s="756"/>
      <c r="CI17" s="756"/>
      <c r="CJ17" s="756"/>
      <c r="CK17" s="756"/>
      <c r="CL17" s="756"/>
      <c r="CM17" s="756"/>
      <c r="CN17" s="756"/>
      <c r="CO17" s="756"/>
      <c r="CP17" s="756"/>
      <c r="CQ17" s="756"/>
      <c r="CR17" s="756"/>
      <c r="CS17" s="756"/>
      <c r="CT17" s="756"/>
      <c r="CU17" s="756"/>
      <c r="CV17" s="756"/>
      <c r="CW17" s="756"/>
      <c r="CX17" s="756"/>
      <c r="CY17" s="756"/>
      <c r="CZ17" s="756"/>
      <c r="DA17" s="756"/>
      <c r="DB17" s="756"/>
      <c r="DC17" s="756"/>
      <c r="DD17" s="756"/>
      <c r="DE17" s="756"/>
      <c r="DF17" s="756"/>
      <c r="DG17" s="756"/>
      <c r="DH17" s="756"/>
      <c r="DI17" s="756"/>
      <c r="DJ17" s="756"/>
      <c r="DK17" s="756"/>
      <c r="DL17" s="756"/>
      <c r="DM17" s="756"/>
      <c r="DN17" s="756"/>
      <c r="DO17" s="756"/>
      <c r="DP17" s="756"/>
      <c r="DQ17" s="756"/>
      <c r="DR17" s="756"/>
      <c r="DS17" s="756"/>
      <c r="DT17" s="756"/>
      <c r="DU17" s="756"/>
      <c r="DV17" s="756"/>
      <c r="DW17" s="756"/>
      <c r="DX17" s="756"/>
      <c r="DY17" s="756"/>
      <c r="DZ17" s="756"/>
      <c r="EA17" s="756"/>
      <c r="EB17" s="756"/>
      <c r="EC17" s="756"/>
      <c r="ED17" s="756"/>
      <c r="EE17" s="756"/>
      <c r="EF17" s="756"/>
      <c r="EG17" s="756"/>
      <c r="EH17" s="756"/>
      <c r="EI17" s="756"/>
      <c r="EJ17" s="756"/>
      <c r="EK17" s="756"/>
      <c r="EL17" s="756"/>
      <c r="EM17" s="756"/>
      <c r="EN17" s="756"/>
      <c r="EO17" s="756"/>
      <c r="EP17" s="756"/>
      <c r="EQ17" s="756"/>
      <c r="ER17" s="756"/>
      <c r="ES17" s="756"/>
      <c r="ET17" s="756"/>
      <c r="EU17" s="756"/>
      <c r="EV17" s="756"/>
      <c r="EW17" s="756"/>
      <c r="EX17" s="756"/>
      <c r="EY17" s="756"/>
      <c r="EZ17" s="756"/>
      <c r="FA17" s="756"/>
      <c r="FB17" s="756"/>
      <c r="FC17" s="756"/>
      <c r="FD17" s="756"/>
      <c r="FE17" s="756"/>
      <c r="FF17" s="756"/>
      <c r="FG17" s="756"/>
      <c r="FH17" s="756"/>
      <c r="FI17" s="756"/>
      <c r="FJ17" s="756"/>
      <c r="FK17" s="756"/>
      <c r="FL17" s="756"/>
      <c r="FM17" s="756"/>
      <c r="FN17" s="756"/>
      <c r="FO17" s="756"/>
      <c r="FP17" s="756"/>
      <c r="FQ17" s="756"/>
      <c r="FR17" s="756"/>
      <c r="FS17" s="756"/>
      <c r="FT17" s="756"/>
      <c r="FU17" s="756"/>
      <c r="FV17" s="756"/>
      <c r="FW17" s="756"/>
      <c r="FX17" s="756"/>
      <c r="FY17" s="756"/>
      <c r="FZ17" s="756"/>
      <c r="GA17" s="756"/>
      <c r="GB17" s="756"/>
      <c r="GC17" s="756"/>
      <c r="GD17" s="756"/>
      <c r="GE17" s="756"/>
      <c r="GF17" s="756"/>
      <c r="GG17" s="756"/>
      <c r="GH17" s="756"/>
      <c r="GI17" s="756"/>
      <c r="GJ17" s="756"/>
      <c r="GK17" s="756"/>
      <c r="GL17" s="756"/>
      <c r="GM17" s="756"/>
      <c r="GN17" s="756"/>
      <c r="GO17" s="756"/>
      <c r="GP17" s="756"/>
      <c r="GQ17" s="756"/>
      <c r="GR17" s="756"/>
      <c r="GS17" s="756"/>
      <c r="GT17" s="756"/>
      <c r="GU17" s="756"/>
      <c r="GV17" s="756"/>
      <c r="GW17" s="756"/>
      <c r="GX17" s="756"/>
      <c r="GY17" s="756"/>
      <c r="GZ17" s="756"/>
      <c r="HA17" s="756"/>
      <c r="HB17" s="756"/>
      <c r="HC17" s="756"/>
      <c r="HD17" s="756"/>
      <c r="HE17" s="756"/>
      <c r="HF17" s="756"/>
      <c r="HG17" s="756"/>
      <c r="HH17" s="756"/>
      <c r="HI17" s="756"/>
      <c r="HJ17" s="756"/>
      <c r="HK17" s="756"/>
      <c r="HL17" s="756"/>
      <c r="HM17" s="756"/>
      <c r="HN17" s="756"/>
      <c r="HO17" s="756"/>
      <c r="HP17" s="756"/>
      <c r="HQ17" s="756"/>
      <c r="HR17" s="756"/>
      <c r="HS17" s="756"/>
      <c r="HT17" s="756"/>
      <c r="HU17" s="756"/>
      <c r="HV17" s="756"/>
      <c r="HW17" s="756"/>
      <c r="HX17" s="756"/>
      <c r="HY17" s="756"/>
      <c r="HZ17" s="756"/>
      <c r="IA17" s="756"/>
      <c r="IB17" s="756"/>
      <c r="IC17" s="756"/>
      <c r="ID17" s="756"/>
      <c r="IE17" s="756"/>
      <c r="IF17" s="756"/>
      <c r="IG17" s="756"/>
      <c r="IH17" s="756"/>
      <c r="II17" s="756"/>
      <c r="IJ17" s="756"/>
      <c r="IK17" s="756"/>
      <c r="IL17" s="756"/>
      <c r="IM17" s="756"/>
      <c r="IN17" s="756"/>
      <c r="IO17" s="756"/>
      <c r="IP17" s="756"/>
      <c r="IQ17" s="756"/>
      <c r="IR17" s="756"/>
      <c r="IS17" s="756"/>
      <c r="IT17" s="756"/>
      <c r="IU17" s="756"/>
      <c r="IV17" s="756"/>
    </row>
    <row r="18" spans="1:256" s="9" customFormat="1" ht="12" customHeight="1">
      <c r="A18" s="14"/>
      <c r="B18" s="14"/>
      <c r="C18" s="14"/>
      <c r="D18" s="14"/>
      <c r="E18" s="14"/>
      <c r="F18" s="14"/>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row>
    <row r="19" spans="1:256">
      <c r="A19" s="13" t="s">
        <v>144</v>
      </c>
      <c r="G19" s="8"/>
      <c r="H19" s="8"/>
      <c r="I19" s="8"/>
      <c r="J19" s="8"/>
      <c r="K19" s="8"/>
      <c r="L19" s="8"/>
      <c r="M19" s="8"/>
      <c r="N19" s="8"/>
      <c r="O19" s="8"/>
      <c r="P19" s="8"/>
      <c r="Q19" s="8"/>
      <c r="R19" s="8"/>
      <c r="S19" s="8"/>
      <c r="T19" s="8"/>
      <c r="U19" s="8"/>
      <c r="V19" s="8"/>
      <c r="W19" s="8"/>
      <c r="X19" s="8"/>
    </row>
    <row r="20" spans="1:256">
      <c r="G20" s="8"/>
      <c r="H20" s="8"/>
      <c r="I20" s="8"/>
      <c r="J20" s="8"/>
      <c r="K20" s="8"/>
      <c r="L20" s="8"/>
      <c r="M20" s="8"/>
      <c r="N20" s="8"/>
      <c r="O20" s="8"/>
      <c r="P20" s="8"/>
      <c r="Q20" s="8"/>
      <c r="R20" s="8"/>
      <c r="S20" s="8"/>
      <c r="T20" s="8"/>
      <c r="U20" s="8"/>
      <c r="V20" s="8"/>
      <c r="W20" s="8"/>
      <c r="X20" s="8"/>
    </row>
    <row r="21" spans="1:256" ht="18">
      <c r="A21" s="759" t="s">
        <v>90</v>
      </c>
      <c r="B21" s="759"/>
      <c r="C21" s="759"/>
      <c r="D21" s="759"/>
      <c r="E21" s="759"/>
      <c r="F21" s="759"/>
      <c r="G21" s="8"/>
      <c r="H21" s="8"/>
      <c r="I21" s="8"/>
      <c r="J21" s="8"/>
      <c r="K21" s="8"/>
      <c r="L21" s="8"/>
      <c r="M21" s="8"/>
      <c r="N21" s="8"/>
      <c r="O21" s="8"/>
      <c r="P21" s="8"/>
      <c r="Q21" s="8"/>
      <c r="R21" s="8"/>
      <c r="S21" s="8"/>
      <c r="T21" s="8"/>
      <c r="U21" s="8"/>
      <c r="V21" s="8"/>
      <c r="W21" s="8"/>
      <c r="X21" s="8"/>
    </row>
    <row r="22" spans="1:256" ht="18">
      <c r="A22" s="760"/>
      <c r="B22" s="760"/>
      <c r="C22" s="760"/>
      <c r="D22" s="760"/>
      <c r="E22" s="760"/>
      <c r="F22" s="760"/>
      <c r="G22" s="8"/>
      <c r="H22" s="8"/>
      <c r="I22" s="8"/>
      <c r="J22" s="8"/>
      <c r="K22" s="8"/>
      <c r="L22" s="8"/>
      <c r="M22" s="8"/>
      <c r="N22" s="8"/>
      <c r="O22" s="8"/>
      <c r="P22" s="8"/>
      <c r="Q22" s="8"/>
      <c r="R22" s="8"/>
      <c r="S22" s="8"/>
      <c r="T22" s="8"/>
      <c r="U22" s="8"/>
      <c r="V22" s="8"/>
      <c r="W22" s="8"/>
      <c r="X22" s="8"/>
    </row>
    <row r="23" spans="1:256">
      <c r="A23" s="754" t="s">
        <v>132</v>
      </c>
      <c r="B23" s="754"/>
      <c r="C23" s="754"/>
      <c r="D23" s="754"/>
      <c r="E23" s="754"/>
      <c r="F23" s="754"/>
      <c r="G23" s="8"/>
      <c r="H23" s="8"/>
      <c r="I23" s="8"/>
      <c r="J23" s="8"/>
      <c r="K23" s="8"/>
      <c r="L23" s="8"/>
      <c r="M23" s="8"/>
      <c r="N23" s="8"/>
      <c r="O23" s="8"/>
      <c r="P23" s="8"/>
      <c r="Q23" s="8"/>
      <c r="R23" s="8"/>
      <c r="S23" s="8"/>
      <c r="T23" s="8"/>
      <c r="U23" s="8"/>
      <c r="V23" s="8"/>
      <c r="W23" s="8"/>
      <c r="X23" s="8"/>
    </row>
    <row r="24" spans="1:256" ht="13.15" customHeight="1">
      <c r="A24" s="757" t="s">
        <v>133</v>
      </c>
      <c r="B24" s="758"/>
      <c r="C24" s="758"/>
      <c r="D24" s="758"/>
      <c r="E24" s="758"/>
      <c r="F24" s="758"/>
      <c r="G24" s="8"/>
      <c r="H24" s="8"/>
      <c r="I24" s="8"/>
      <c r="J24" s="8"/>
      <c r="K24" s="8"/>
      <c r="L24" s="8"/>
      <c r="M24" s="8"/>
      <c r="N24" s="8"/>
      <c r="O24" s="8"/>
      <c r="P24" s="8"/>
      <c r="Q24" s="8"/>
      <c r="R24" s="8"/>
      <c r="S24" s="8"/>
      <c r="T24" s="8"/>
      <c r="U24" s="8"/>
      <c r="V24" s="8"/>
      <c r="W24" s="8"/>
      <c r="X24" s="8"/>
    </row>
    <row r="25" spans="1:256" ht="13.15" customHeight="1">
      <c r="A25" s="755" t="s">
        <v>134</v>
      </c>
      <c r="B25" s="756"/>
      <c r="C25" s="756"/>
      <c r="D25" s="756"/>
      <c r="E25" s="756"/>
      <c r="F25" s="756"/>
      <c r="G25" s="8"/>
      <c r="H25" s="8"/>
      <c r="I25" s="8"/>
      <c r="J25" s="8"/>
      <c r="K25" s="8"/>
      <c r="L25" s="8"/>
      <c r="M25" s="8"/>
      <c r="N25" s="8"/>
      <c r="O25" s="8"/>
      <c r="P25" s="8"/>
      <c r="Q25" s="8"/>
      <c r="R25" s="8"/>
      <c r="S25" s="8"/>
      <c r="T25" s="8"/>
      <c r="U25" s="8"/>
      <c r="V25" s="8"/>
      <c r="W25" s="8"/>
      <c r="X25" s="8"/>
    </row>
    <row r="26" spans="1:256" ht="13.15" customHeight="1">
      <c r="A26" s="755" t="s">
        <v>135</v>
      </c>
      <c r="B26" s="756"/>
      <c r="C26" s="756"/>
      <c r="D26" s="756"/>
      <c r="E26" s="756"/>
      <c r="F26" s="756"/>
      <c r="G26" s="8"/>
      <c r="H26" s="8"/>
      <c r="I26" s="8"/>
      <c r="J26" s="8"/>
      <c r="K26" s="8"/>
      <c r="L26" s="8"/>
      <c r="M26" s="8"/>
      <c r="N26" s="8"/>
      <c r="O26" s="8"/>
      <c r="P26" s="8"/>
      <c r="Q26" s="8"/>
      <c r="R26" s="8"/>
      <c r="S26" s="8"/>
      <c r="T26" s="8"/>
      <c r="U26" s="8"/>
      <c r="V26" s="8"/>
      <c r="W26" s="8"/>
      <c r="X26" s="8"/>
    </row>
    <row r="27" spans="1:256" ht="13.15" customHeight="1">
      <c r="A27" s="755" t="s">
        <v>136</v>
      </c>
      <c r="B27" s="756"/>
      <c r="C27" s="756"/>
      <c r="D27" s="756"/>
      <c r="E27" s="756"/>
      <c r="F27" s="756"/>
      <c r="G27" s="8"/>
      <c r="H27" s="8"/>
      <c r="I27" s="8"/>
      <c r="J27" s="8"/>
      <c r="K27" s="8"/>
      <c r="L27" s="8"/>
      <c r="M27" s="8"/>
      <c r="N27" s="8"/>
      <c r="O27" s="8"/>
      <c r="P27" s="8"/>
      <c r="Q27" s="8"/>
      <c r="R27" s="8"/>
      <c r="S27" s="8"/>
      <c r="T27" s="8"/>
      <c r="U27" s="8"/>
      <c r="V27" s="8"/>
      <c r="W27" s="8"/>
      <c r="X27" s="8"/>
    </row>
    <row r="28" spans="1:256" ht="13.15" customHeight="1">
      <c r="A28" s="755" t="s">
        <v>139</v>
      </c>
      <c r="B28" s="756"/>
      <c r="C28" s="756"/>
      <c r="D28" s="756"/>
      <c r="E28" s="756"/>
      <c r="F28" s="756"/>
      <c r="G28" s="8"/>
      <c r="H28" s="8"/>
      <c r="I28" s="8"/>
      <c r="J28" s="8"/>
      <c r="K28" s="8"/>
      <c r="L28" s="8"/>
      <c r="M28" s="8"/>
      <c r="N28" s="8"/>
      <c r="O28" s="8"/>
      <c r="P28" s="8"/>
      <c r="Q28" s="8"/>
      <c r="R28" s="8"/>
      <c r="S28" s="8"/>
      <c r="T28" s="8"/>
      <c r="U28" s="8"/>
      <c r="V28" s="8"/>
      <c r="W28" s="8"/>
      <c r="X28" s="8"/>
    </row>
    <row r="29" spans="1:256" ht="13.15" customHeight="1">
      <c r="A29" s="755" t="s">
        <v>137</v>
      </c>
      <c r="B29" s="756"/>
      <c r="C29" s="756"/>
      <c r="D29" s="756"/>
      <c r="E29" s="756"/>
      <c r="F29" s="756"/>
      <c r="G29" s="8"/>
      <c r="H29" s="8"/>
      <c r="I29" s="8"/>
      <c r="J29" s="8"/>
      <c r="K29" s="8"/>
      <c r="L29" s="8"/>
      <c r="M29" s="8"/>
      <c r="N29" s="8"/>
      <c r="O29" s="8"/>
      <c r="P29" s="8"/>
      <c r="Q29" s="8"/>
      <c r="R29" s="8"/>
      <c r="S29" s="8"/>
      <c r="T29" s="8"/>
      <c r="U29" s="8"/>
      <c r="V29" s="8"/>
      <c r="W29" s="8"/>
      <c r="X29" s="8"/>
    </row>
    <row r="30" spans="1:256" ht="13.15" customHeight="1">
      <c r="A30" s="755" t="s">
        <v>138</v>
      </c>
      <c r="B30" s="756"/>
      <c r="C30" s="756"/>
      <c r="D30" s="756"/>
      <c r="E30" s="756"/>
      <c r="F30" s="756"/>
      <c r="G30" s="8"/>
      <c r="H30" s="8"/>
      <c r="I30" s="8"/>
      <c r="J30" s="8"/>
      <c r="K30" s="8"/>
      <c r="L30" s="8"/>
      <c r="M30" s="8"/>
      <c r="N30" s="8"/>
      <c r="O30" s="8"/>
      <c r="P30" s="8"/>
      <c r="Q30" s="8"/>
      <c r="R30" s="8"/>
      <c r="S30" s="8"/>
      <c r="T30" s="8"/>
      <c r="U30" s="8"/>
      <c r="V30" s="8"/>
      <c r="W30" s="8"/>
      <c r="X30" s="8"/>
    </row>
    <row r="31" spans="1:256">
      <c r="A31" s="756"/>
      <c r="B31" s="756"/>
      <c r="C31" s="756"/>
      <c r="D31" s="756"/>
      <c r="E31" s="756"/>
      <c r="F31" s="756"/>
      <c r="G31" s="8"/>
      <c r="H31" s="8"/>
      <c r="I31" s="8"/>
      <c r="J31" s="8"/>
      <c r="K31" s="8"/>
      <c r="L31" s="8"/>
      <c r="M31" s="8"/>
      <c r="N31" s="8"/>
      <c r="O31" s="8"/>
      <c r="P31" s="8"/>
      <c r="Q31" s="8"/>
      <c r="R31" s="8"/>
      <c r="S31" s="8"/>
      <c r="T31" s="8"/>
      <c r="U31" s="8"/>
      <c r="V31" s="8"/>
      <c r="W31" s="8"/>
      <c r="X31" s="8"/>
    </row>
    <row r="32" spans="1:256">
      <c r="A32" s="754" t="s">
        <v>140</v>
      </c>
      <c r="B32" s="754"/>
      <c r="C32" s="754"/>
      <c r="D32" s="754"/>
      <c r="E32" s="754"/>
      <c r="F32" s="754"/>
      <c r="G32" s="8"/>
      <c r="H32" s="8"/>
      <c r="I32" s="8"/>
      <c r="J32" s="8"/>
      <c r="K32" s="8"/>
      <c r="L32" s="8"/>
      <c r="M32" s="8"/>
      <c r="N32" s="8"/>
      <c r="O32" s="8"/>
      <c r="P32" s="8"/>
      <c r="Q32" s="8"/>
      <c r="R32" s="8"/>
      <c r="S32" s="8"/>
      <c r="T32" s="8"/>
      <c r="U32" s="8"/>
      <c r="V32" s="8"/>
      <c r="W32" s="8"/>
      <c r="X32" s="8"/>
    </row>
    <row r="33" spans="1:24" ht="13.15" customHeight="1">
      <c r="A33" s="755" t="s">
        <v>141</v>
      </c>
      <c r="B33" s="756"/>
      <c r="C33" s="756"/>
      <c r="D33" s="756"/>
      <c r="E33" s="756"/>
      <c r="F33" s="756"/>
      <c r="G33" s="8"/>
      <c r="H33" s="8"/>
      <c r="I33" s="8"/>
      <c r="J33" s="8"/>
      <c r="K33" s="8"/>
      <c r="L33" s="8"/>
      <c r="M33" s="8"/>
      <c r="N33" s="8"/>
      <c r="O33" s="8"/>
      <c r="P33" s="8"/>
      <c r="Q33" s="8"/>
      <c r="R33" s="8"/>
      <c r="S33" s="8"/>
      <c r="T33" s="8"/>
      <c r="U33" s="8"/>
      <c r="V33" s="8"/>
      <c r="W33" s="8"/>
      <c r="X33" s="8"/>
    </row>
    <row r="34" spans="1:24" ht="13.15" customHeight="1">
      <c r="A34" s="755" t="s">
        <v>142</v>
      </c>
      <c r="B34" s="756"/>
      <c r="C34" s="756"/>
      <c r="D34" s="756"/>
      <c r="E34" s="756"/>
      <c r="F34" s="756"/>
      <c r="G34" s="8"/>
      <c r="H34" s="8"/>
      <c r="I34" s="8"/>
      <c r="J34" s="8"/>
      <c r="K34" s="8"/>
      <c r="L34" s="8"/>
      <c r="M34" s="8"/>
      <c r="N34" s="8"/>
      <c r="O34" s="8"/>
      <c r="P34" s="8"/>
      <c r="Q34" s="8"/>
      <c r="R34" s="8"/>
      <c r="S34" s="8"/>
      <c r="T34" s="8"/>
      <c r="U34" s="8"/>
      <c r="V34" s="8"/>
      <c r="W34" s="8"/>
      <c r="X34" s="8"/>
    </row>
    <row r="35" spans="1:24" ht="13.15" customHeight="1">
      <c r="A35" s="755" t="s">
        <v>143</v>
      </c>
      <c r="B35" s="756"/>
      <c r="C35" s="756"/>
      <c r="D35" s="756"/>
      <c r="E35" s="756"/>
      <c r="F35" s="756"/>
      <c r="G35" s="8"/>
      <c r="H35" s="8"/>
      <c r="I35" s="8"/>
      <c r="J35" s="8"/>
      <c r="K35" s="8"/>
      <c r="L35" s="8"/>
      <c r="M35" s="8"/>
      <c r="N35" s="8"/>
      <c r="O35" s="8"/>
      <c r="P35" s="8"/>
      <c r="Q35" s="8"/>
      <c r="R35" s="8"/>
      <c r="S35" s="8"/>
      <c r="T35" s="8"/>
      <c r="U35" s="8"/>
      <c r="V35" s="8"/>
      <c r="W35" s="8"/>
      <c r="X35" s="8"/>
    </row>
    <row r="36" spans="1:24">
      <c r="A36" s="756"/>
      <c r="B36" s="756"/>
      <c r="C36" s="756"/>
      <c r="D36" s="756"/>
      <c r="E36" s="756"/>
      <c r="F36" s="756"/>
      <c r="G36" s="8"/>
      <c r="H36" s="8"/>
      <c r="I36" s="8"/>
      <c r="J36" s="8"/>
      <c r="K36" s="8"/>
      <c r="L36" s="8"/>
      <c r="M36" s="8"/>
      <c r="N36" s="8"/>
      <c r="O36" s="8"/>
      <c r="P36" s="8"/>
      <c r="Q36" s="8"/>
      <c r="R36" s="8"/>
      <c r="S36" s="8"/>
      <c r="T36" s="8"/>
      <c r="U36" s="8"/>
      <c r="V36" s="8"/>
      <c r="W36" s="8"/>
      <c r="X36" s="8"/>
    </row>
    <row r="37" spans="1:24" ht="13.15" customHeight="1">
      <c r="A37" s="755" t="s">
        <v>145</v>
      </c>
      <c r="B37" s="756"/>
      <c r="C37" s="756"/>
      <c r="D37" s="756"/>
      <c r="E37" s="756"/>
      <c r="F37" s="756"/>
      <c r="G37" s="8"/>
      <c r="H37" s="8"/>
      <c r="I37" s="8"/>
      <c r="J37" s="8"/>
      <c r="K37" s="8"/>
      <c r="L37" s="8"/>
      <c r="M37" s="8"/>
      <c r="N37" s="8"/>
      <c r="O37" s="8"/>
      <c r="P37" s="8"/>
      <c r="Q37" s="8"/>
      <c r="R37" s="8"/>
      <c r="S37" s="8"/>
      <c r="T37" s="8"/>
      <c r="U37" s="8"/>
      <c r="V37" s="8"/>
      <c r="W37" s="8"/>
      <c r="X37" s="8"/>
    </row>
    <row r="38" spans="1:24">
      <c r="G38" s="8"/>
      <c r="H38" s="8"/>
      <c r="I38" s="8"/>
      <c r="J38" s="8"/>
      <c r="K38" s="8"/>
      <c r="L38" s="8"/>
      <c r="M38" s="8"/>
      <c r="N38" s="8"/>
      <c r="O38" s="8"/>
      <c r="P38" s="8"/>
      <c r="Q38" s="8"/>
      <c r="R38" s="8"/>
      <c r="S38" s="8"/>
      <c r="T38" s="8"/>
      <c r="U38" s="8"/>
      <c r="V38" s="8"/>
      <c r="W38" s="8"/>
      <c r="X38" s="8"/>
    </row>
    <row r="39" spans="1:24">
      <c r="G39" s="8"/>
      <c r="H39" s="8"/>
      <c r="I39" s="8"/>
      <c r="J39" s="8"/>
      <c r="K39" s="8"/>
      <c r="L39" s="8"/>
      <c r="M39" s="8"/>
      <c r="N39" s="8"/>
      <c r="O39" s="8"/>
      <c r="P39" s="8"/>
      <c r="Q39" s="8"/>
      <c r="R39" s="8"/>
      <c r="S39" s="8"/>
      <c r="T39" s="8"/>
      <c r="U39" s="8"/>
      <c r="V39" s="8"/>
      <c r="W39" s="8"/>
      <c r="X39" s="8"/>
    </row>
    <row r="40" spans="1:24">
      <c r="G40" s="8"/>
      <c r="H40" s="8"/>
      <c r="I40" s="8"/>
      <c r="J40" s="8"/>
      <c r="K40" s="8"/>
      <c r="L40" s="8"/>
      <c r="M40" s="8"/>
      <c r="N40" s="8"/>
      <c r="O40" s="8"/>
      <c r="P40" s="8"/>
      <c r="Q40" s="8"/>
      <c r="R40" s="8"/>
      <c r="S40" s="8"/>
      <c r="T40" s="8"/>
      <c r="U40" s="8"/>
      <c r="V40" s="8"/>
      <c r="W40" s="8"/>
      <c r="X40" s="8"/>
    </row>
    <row r="41" spans="1:24">
      <c r="G41" s="8"/>
      <c r="H41" s="8"/>
      <c r="I41" s="8"/>
      <c r="J41" s="8"/>
      <c r="K41" s="8"/>
      <c r="L41" s="8"/>
      <c r="M41" s="8"/>
      <c r="N41" s="8"/>
      <c r="O41" s="8"/>
      <c r="P41" s="8"/>
      <c r="Q41" s="8"/>
      <c r="R41" s="8"/>
      <c r="S41" s="8"/>
      <c r="T41" s="8"/>
      <c r="U41" s="8"/>
      <c r="V41" s="8"/>
      <c r="W41" s="8"/>
      <c r="X41" s="8"/>
    </row>
    <row r="42" spans="1:24">
      <c r="G42" s="8"/>
      <c r="H42" s="8"/>
      <c r="I42" s="8"/>
      <c r="J42" s="8"/>
      <c r="K42" s="8"/>
      <c r="L42" s="8"/>
      <c r="M42" s="8"/>
      <c r="N42" s="8"/>
      <c r="O42" s="8"/>
      <c r="P42" s="8"/>
      <c r="Q42" s="8"/>
      <c r="R42" s="8"/>
      <c r="S42" s="8"/>
      <c r="T42" s="8"/>
      <c r="U42" s="8"/>
      <c r="V42" s="8"/>
      <c r="W42" s="8"/>
      <c r="X42" s="8"/>
    </row>
    <row r="43" spans="1:24">
      <c r="G43" s="8"/>
      <c r="H43" s="8"/>
      <c r="I43" s="8"/>
      <c r="J43" s="8"/>
      <c r="K43" s="8"/>
      <c r="L43" s="8"/>
      <c r="M43" s="8"/>
      <c r="N43" s="8"/>
      <c r="O43" s="8"/>
      <c r="P43" s="8"/>
      <c r="Q43" s="8"/>
      <c r="R43" s="8"/>
      <c r="S43" s="8"/>
      <c r="T43" s="8"/>
      <c r="U43" s="8"/>
      <c r="V43" s="8"/>
      <c r="W43" s="8"/>
      <c r="X43" s="8"/>
    </row>
    <row r="44" spans="1:24">
      <c r="G44" s="8"/>
      <c r="H44" s="8"/>
      <c r="I44" s="8"/>
      <c r="J44" s="8"/>
      <c r="K44" s="8"/>
      <c r="L44" s="8"/>
      <c r="M44" s="8"/>
      <c r="N44" s="8"/>
      <c r="O44" s="8"/>
      <c r="P44" s="8"/>
      <c r="Q44" s="8"/>
      <c r="R44" s="8"/>
      <c r="S44" s="8"/>
      <c r="T44" s="8"/>
      <c r="U44" s="8"/>
      <c r="V44" s="8"/>
      <c r="W44" s="8"/>
      <c r="X44" s="8"/>
    </row>
    <row r="45" spans="1:24">
      <c r="G45" s="8"/>
      <c r="H45" s="8"/>
      <c r="I45" s="8"/>
      <c r="J45" s="8"/>
      <c r="K45" s="8"/>
      <c r="L45" s="8"/>
      <c r="M45" s="8"/>
      <c r="N45" s="8"/>
      <c r="O45" s="8"/>
      <c r="P45" s="8"/>
      <c r="Q45" s="8"/>
      <c r="R45" s="8"/>
      <c r="S45" s="8"/>
      <c r="T45" s="8"/>
      <c r="U45" s="8"/>
      <c r="V45" s="8"/>
      <c r="W45" s="8"/>
      <c r="X45" s="8"/>
    </row>
    <row r="46" spans="1:24">
      <c r="G46" s="8"/>
      <c r="H46" s="8"/>
      <c r="I46" s="8"/>
      <c r="J46" s="8"/>
      <c r="K46" s="8"/>
      <c r="L46" s="8"/>
      <c r="M46" s="8"/>
      <c r="N46" s="8"/>
      <c r="O46" s="8"/>
      <c r="P46" s="8"/>
      <c r="Q46" s="8"/>
      <c r="R46" s="8"/>
      <c r="S46" s="8"/>
      <c r="T46" s="8"/>
      <c r="U46" s="8"/>
      <c r="V46" s="8"/>
      <c r="W46" s="8"/>
      <c r="X46" s="8"/>
    </row>
    <row r="47" spans="1:24">
      <c r="G47" s="8"/>
      <c r="H47" s="8"/>
      <c r="I47" s="8"/>
      <c r="J47" s="8"/>
      <c r="K47" s="8"/>
      <c r="L47" s="8"/>
      <c r="M47" s="8"/>
      <c r="N47" s="8"/>
      <c r="O47" s="8"/>
      <c r="P47" s="8"/>
      <c r="Q47" s="8"/>
      <c r="R47" s="8"/>
      <c r="S47" s="8"/>
      <c r="T47" s="8"/>
      <c r="U47" s="8"/>
      <c r="V47" s="8"/>
      <c r="W47" s="8"/>
      <c r="X47" s="8"/>
    </row>
    <row r="48" spans="1:24">
      <c r="G48" s="8"/>
      <c r="H48" s="8"/>
      <c r="I48" s="8"/>
      <c r="J48" s="8"/>
      <c r="K48" s="8"/>
      <c r="L48" s="8"/>
      <c r="M48" s="8"/>
      <c r="N48" s="8"/>
      <c r="O48" s="8"/>
      <c r="P48" s="8"/>
      <c r="Q48" s="8"/>
      <c r="R48" s="8"/>
      <c r="S48" s="8"/>
      <c r="T48" s="8"/>
      <c r="U48" s="8"/>
      <c r="V48" s="8"/>
      <c r="W48" s="8"/>
      <c r="X48" s="8"/>
    </row>
    <row r="49" spans="7:24">
      <c r="G49" s="8"/>
      <c r="H49" s="8"/>
      <c r="I49" s="8"/>
      <c r="J49" s="8"/>
      <c r="K49" s="8"/>
      <c r="L49" s="8"/>
      <c r="M49" s="8"/>
      <c r="N49" s="8"/>
      <c r="O49" s="8"/>
      <c r="P49" s="8"/>
      <c r="Q49" s="8"/>
      <c r="R49" s="8"/>
      <c r="S49" s="8"/>
      <c r="T49" s="8"/>
      <c r="U49" s="8"/>
      <c r="V49" s="8"/>
      <c r="W49" s="8"/>
      <c r="X49" s="8"/>
    </row>
    <row r="50" spans="7:24">
      <c r="G50" s="8"/>
      <c r="H50" s="8"/>
      <c r="I50" s="8"/>
      <c r="J50" s="8"/>
      <c r="K50" s="8"/>
      <c r="L50" s="8"/>
      <c r="M50" s="8"/>
      <c r="N50" s="8"/>
      <c r="O50" s="8"/>
      <c r="P50" s="8"/>
      <c r="Q50" s="8"/>
      <c r="R50" s="8"/>
      <c r="S50" s="8"/>
      <c r="T50" s="8"/>
      <c r="U50" s="8"/>
      <c r="V50" s="8"/>
      <c r="W50" s="8"/>
      <c r="X50" s="8"/>
    </row>
    <row r="51" spans="7:24">
      <c r="G51" s="8"/>
      <c r="H51" s="8"/>
      <c r="I51" s="8"/>
      <c r="J51" s="8"/>
      <c r="K51" s="8"/>
      <c r="L51" s="8"/>
      <c r="M51" s="8"/>
      <c r="N51" s="8"/>
      <c r="O51" s="8"/>
      <c r="P51" s="8"/>
      <c r="Q51" s="8"/>
      <c r="R51" s="8"/>
      <c r="S51" s="8"/>
      <c r="T51" s="8"/>
      <c r="U51" s="8"/>
      <c r="V51" s="8"/>
      <c r="W51" s="8"/>
      <c r="X51" s="8"/>
    </row>
    <row r="52" spans="7:24">
      <c r="G52" s="8"/>
      <c r="H52" s="8"/>
      <c r="I52" s="8"/>
      <c r="J52" s="8"/>
      <c r="K52" s="8"/>
      <c r="L52" s="8"/>
      <c r="M52" s="8"/>
      <c r="N52" s="8"/>
      <c r="O52" s="8"/>
      <c r="P52" s="8"/>
      <c r="Q52" s="8"/>
      <c r="R52" s="8"/>
      <c r="S52" s="8"/>
      <c r="T52" s="8"/>
      <c r="U52" s="8"/>
      <c r="V52" s="8"/>
      <c r="W52" s="8"/>
      <c r="X52" s="8"/>
    </row>
    <row r="53" spans="7:24">
      <c r="G53" s="8"/>
      <c r="H53" s="8"/>
      <c r="I53" s="8"/>
      <c r="J53" s="8"/>
      <c r="K53" s="8"/>
      <c r="L53" s="8"/>
      <c r="M53" s="8"/>
      <c r="N53" s="8"/>
      <c r="O53" s="8"/>
      <c r="P53" s="8"/>
      <c r="Q53" s="8"/>
      <c r="R53" s="8"/>
      <c r="S53" s="8"/>
      <c r="T53" s="8"/>
      <c r="U53" s="8"/>
      <c r="V53" s="8"/>
      <c r="W53" s="8"/>
      <c r="X53" s="8"/>
    </row>
    <row r="54" spans="7:24">
      <c r="G54" s="8"/>
      <c r="H54" s="8"/>
      <c r="I54" s="8"/>
      <c r="J54" s="8"/>
      <c r="K54" s="8"/>
      <c r="L54" s="8"/>
      <c r="M54" s="8"/>
      <c r="N54" s="8"/>
      <c r="O54" s="8"/>
      <c r="P54" s="8"/>
      <c r="Q54" s="8"/>
      <c r="R54" s="8"/>
      <c r="S54" s="8"/>
      <c r="T54" s="8"/>
      <c r="U54" s="8"/>
      <c r="V54" s="8"/>
      <c r="W54" s="8"/>
      <c r="X54" s="8"/>
    </row>
    <row r="55" spans="7:24">
      <c r="G55" s="8"/>
      <c r="H55" s="8"/>
      <c r="I55" s="8"/>
      <c r="J55" s="8"/>
      <c r="K55" s="8"/>
      <c r="L55" s="8"/>
      <c r="M55" s="8"/>
      <c r="N55" s="8"/>
      <c r="O55" s="8"/>
      <c r="P55" s="8"/>
      <c r="Q55" s="8"/>
      <c r="R55" s="8"/>
      <c r="S55" s="8"/>
      <c r="T55" s="8"/>
      <c r="U55" s="8"/>
      <c r="V55" s="8"/>
      <c r="W55" s="8"/>
      <c r="X55" s="8"/>
    </row>
    <row r="56" spans="7:24">
      <c r="G56" s="8"/>
      <c r="H56" s="8"/>
      <c r="I56" s="8"/>
      <c r="J56" s="8"/>
      <c r="K56" s="8"/>
      <c r="L56" s="8"/>
      <c r="M56" s="8"/>
      <c r="N56" s="8"/>
      <c r="O56" s="8"/>
      <c r="P56" s="8"/>
      <c r="Q56" s="8"/>
      <c r="R56" s="8"/>
      <c r="S56" s="8"/>
      <c r="T56" s="8"/>
      <c r="U56" s="8"/>
      <c r="V56" s="8"/>
      <c r="W56" s="8"/>
      <c r="X56" s="8"/>
    </row>
    <row r="57" spans="7:24">
      <c r="G57" s="8"/>
      <c r="H57" s="8"/>
      <c r="I57" s="8"/>
      <c r="J57" s="8"/>
      <c r="K57" s="8"/>
      <c r="L57" s="8"/>
      <c r="M57" s="8"/>
      <c r="N57" s="8"/>
      <c r="O57" s="8"/>
      <c r="P57" s="8"/>
      <c r="Q57" s="8"/>
      <c r="R57" s="8"/>
      <c r="S57" s="8"/>
      <c r="T57" s="8"/>
      <c r="U57" s="8"/>
      <c r="V57" s="8"/>
      <c r="W57" s="8"/>
      <c r="X57" s="8"/>
    </row>
    <row r="58" spans="7:24">
      <c r="G58" s="8"/>
      <c r="H58" s="8"/>
      <c r="I58" s="8"/>
      <c r="J58" s="8"/>
      <c r="K58" s="8"/>
      <c r="L58" s="8"/>
      <c r="M58" s="8"/>
      <c r="N58" s="8"/>
      <c r="O58" s="8"/>
      <c r="P58" s="8"/>
      <c r="Q58" s="8"/>
      <c r="R58" s="8"/>
      <c r="S58" s="8"/>
      <c r="T58" s="8"/>
      <c r="U58" s="8"/>
      <c r="V58" s="8"/>
      <c r="W58" s="8"/>
      <c r="X58" s="8"/>
    </row>
    <row r="59" spans="7:24">
      <c r="G59" s="8"/>
      <c r="H59" s="8"/>
      <c r="I59" s="8"/>
      <c r="J59" s="8"/>
      <c r="K59" s="8"/>
      <c r="L59" s="8"/>
      <c r="M59" s="8"/>
      <c r="N59" s="8"/>
      <c r="O59" s="8"/>
      <c r="P59" s="8"/>
      <c r="Q59" s="8"/>
      <c r="R59" s="8"/>
      <c r="S59" s="8"/>
      <c r="T59" s="8"/>
      <c r="U59" s="8"/>
      <c r="V59" s="8"/>
      <c r="W59" s="8"/>
      <c r="X59" s="8"/>
    </row>
    <row r="60" spans="7:24">
      <c r="G60" s="8"/>
      <c r="H60" s="8"/>
      <c r="I60" s="8"/>
      <c r="J60" s="8"/>
      <c r="K60" s="8"/>
      <c r="L60" s="8"/>
      <c r="M60" s="8"/>
      <c r="N60" s="8"/>
      <c r="O60" s="8"/>
      <c r="P60" s="8"/>
      <c r="Q60" s="8"/>
      <c r="R60" s="8"/>
      <c r="S60" s="8"/>
      <c r="T60" s="8"/>
      <c r="U60" s="8"/>
      <c r="V60" s="8"/>
      <c r="W60" s="8"/>
      <c r="X60" s="8"/>
    </row>
    <row r="61" spans="7:24">
      <c r="G61" s="8"/>
      <c r="H61" s="8"/>
      <c r="I61" s="8"/>
      <c r="J61" s="8"/>
      <c r="K61" s="8"/>
      <c r="L61" s="8"/>
      <c r="M61" s="8"/>
      <c r="N61" s="8"/>
      <c r="O61" s="8"/>
      <c r="P61" s="8"/>
      <c r="Q61" s="8"/>
      <c r="R61" s="8"/>
      <c r="S61" s="8"/>
      <c r="T61" s="8"/>
      <c r="U61" s="8"/>
      <c r="V61" s="8"/>
      <c r="W61" s="8"/>
      <c r="X61" s="8"/>
    </row>
    <row r="62" spans="7:24">
      <c r="G62" s="8"/>
      <c r="H62" s="8"/>
      <c r="I62" s="8"/>
      <c r="J62" s="8"/>
      <c r="K62" s="8"/>
      <c r="L62" s="8"/>
      <c r="M62" s="8"/>
      <c r="N62" s="8"/>
      <c r="O62" s="8"/>
      <c r="P62" s="8"/>
      <c r="Q62" s="8"/>
      <c r="R62" s="8"/>
      <c r="S62" s="8"/>
      <c r="T62" s="8"/>
      <c r="U62" s="8"/>
      <c r="V62" s="8"/>
      <c r="W62" s="8"/>
      <c r="X62" s="8"/>
    </row>
    <row r="63" spans="7:24">
      <c r="G63" s="8"/>
      <c r="H63" s="8"/>
      <c r="I63" s="8"/>
      <c r="J63" s="8"/>
      <c r="K63" s="8"/>
      <c r="L63" s="8"/>
      <c r="M63" s="8"/>
      <c r="N63" s="8"/>
      <c r="O63" s="8"/>
      <c r="P63" s="8"/>
      <c r="Q63" s="8"/>
      <c r="R63" s="8"/>
      <c r="S63" s="8"/>
      <c r="T63" s="8"/>
      <c r="U63" s="8"/>
      <c r="V63" s="8"/>
      <c r="W63" s="8"/>
      <c r="X63" s="8"/>
    </row>
    <row r="64" spans="7:24">
      <c r="G64" s="8"/>
      <c r="H64" s="8"/>
      <c r="I64" s="8"/>
      <c r="J64" s="8"/>
      <c r="K64" s="8"/>
      <c r="L64" s="8"/>
      <c r="M64" s="8"/>
      <c r="N64" s="8"/>
      <c r="O64" s="8"/>
      <c r="P64" s="8"/>
      <c r="Q64" s="8"/>
      <c r="R64" s="8"/>
      <c r="S64" s="8"/>
      <c r="T64" s="8"/>
      <c r="U64" s="8"/>
      <c r="V64" s="8"/>
      <c r="W64" s="8"/>
      <c r="X64" s="8"/>
    </row>
    <row r="65" spans="7:24">
      <c r="G65" s="8"/>
      <c r="H65" s="8"/>
      <c r="I65" s="8"/>
      <c r="J65" s="8"/>
      <c r="K65" s="8"/>
      <c r="L65" s="8"/>
      <c r="M65" s="8"/>
      <c r="N65" s="8"/>
      <c r="O65" s="8"/>
      <c r="P65" s="8"/>
      <c r="Q65" s="8"/>
      <c r="R65" s="8"/>
      <c r="S65" s="8"/>
      <c r="T65" s="8"/>
      <c r="U65" s="8"/>
      <c r="V65" s="8"/>
      <c r="W65" s="8"/>
      <c r="X65" s="8"/>
    </row>
    <row r="66" spans="7:24">
      <c r="G66" s="8"/>
      <c r="H66" s="8"/>
      <c r="I66" s="8"/>
      <c r="J66" s="8"/>
      <c r="K66" s="8"/>
      <c r="L66" s="8"/>
      <c r="M66" s="8"/>
      <c r="N66" s="8"/>
      <c r="O66" s="8"/>
      <c r="P66" s="8"/>
      <c r="Q66" s="8"/>
      <c r="R66" s="8"/>
      <c r="S66" s="8"/>
      <c r="T66" s="8"/>
      <c r="U66" s="8"/>
      <c r="V66" s="8"/>
      <c r="W66" s="8"/>
      <c r="X66" s="8"/>
    </row>
    <row r="67" spans="7:24">
      <c r="G67" s="8"/>
      <c r="H67" s="8"/>
      <c r="I67" s="8"/>
      <c r="J67" s="8"/>
      <c r="K67" s="8"/>
      <c r="L67" s="8"/>
      <c r="M67" s="8"/>
      <c r="N67" s="8"/>
      <c r="O67" s="8"/>
      <c r="P67" s="8"/>
      <c r="Q67" s="8"/>
      <c r="R67" s="8"/>
      <c r="S67" s="8"/>
      <c r="T67" s="8"/>
      <c r="U67" s="8"/>
      <c r="V67" s="8"/>
      <c r="W67" s="8"/>
      <c r="X67" s="8"/>
    </row>
    <row r="68" spans="7:24">
      <c r="G68" s="8"/>
      <c r="H68" s="8"/>
      <c r="I68" s="8"/>
      <c r="J68" s="8"/>
      <c r="K68" s="8"/>
      <c r="L68" s="8"/>
      <c r="M68" s="8"/>
      <c r="N68" s="8"/>
      <c r="O68" s="8"/>
      <c r="P68" s="8"/>
      <c r="Q68" s="8"/>
      <c r="R68" s="8"/>
      <c r="S68" s="8"/>
      <c r="T68" s="8"/>
      <c r="U68" s="8"/>
      <c r="V68" s="8"/>
      <c r="W68" s="8"/>
      <c r="X68" s="8"/>
    </row>
    <row r="69" spans="7:24">
      <c r="G69" s="8"/>
      <c r="H69" s="8"/>
      <c r="I69" s="8"/>
      <c r="J69" s="8"/>
      <c r="K69" s="8"/>
      <c r="L69" s="8"/>
      <c r="M69" s="8"/>
      <c r="N69" s="8"/>
      <c r="O69" s="8"/>
      <c r="P69" s="8"/>
      <c r="Q69" s="8"/>
      <c r="R69" s="8"/>
      <c r="S69" s="8"/>
      <c r="T69" s="8"/>
      <c r="U69" s="8"/>
      <c r="V69" s="8"/>
      <c r="W69" s="8"/>
      <c r="X69" s="8"/>
    </row>
    <row r="70" spans="7:24">
      <c r="G70" s="8"/>
      <c r="H70" s="8"/>
      <c r="I70" s="8"/>
      <c r="J70" s="8"/>
      <c r="K70" s="8"/>
      <c r="L70" s="8"/>
      <c r="M70" s="8"/>
      <c r="N70" s="8"/>
      <c r="O70" s="8"/>
      <c r="P70" s="8"/>
      <c r="Q70" s="8"/>
      <c r="R70" s="8"/>
      <c r="S70" s="8"/>
      <c r="T70" s="8"/>
      <c r="U70" s="8"/>
      <c r="V70" s="8"/>
      <c r="W70" s="8"/>
      <c r="X70" s="8"/>
    </row>
    <row r="71" spans="7:24">
      <c r="G71" s="8"/>
      <c r="H71" s="8"/>
      <c r="I71" s="8"/>
      <c r="J71" s="8"/>
      <c r="K71" s="8"/>
      <c r="L71" s="8"/>
      <c r="M71" s="8"/>
      <c r="N71" s="8"/>
      <c r="O71" s="8"/>
      <c r="P71" s="8"/>
      <c r="Q71" s="8"/>
      <c r="R71" s="8"/>
      <c r="S71" s="8"/>
      <c r="T71" s="8"/>
      <c r="U71" s="8"/>
      <c r="V71" s="8"/>
      <c r="W71" s="8"/>
      <c r="X71" s="8"/>
    </row>
    <row r="72" spans="7:24">
      <c r="G72" s="8"/>
      <c r="H72" s="8"/>
      <c r="I72" s="8"/>
      <c r="J72" s="8"/>
      <c r="K72" s="8"/>
      <c r="L72" s="8"/>
      <c r="M72" s="8"/>
      <c r="N72" s="8"/>
      <c r="O72" s="8"/>
      <c r="P72" s="8"/>
      <c r="Q72" s="8"/>
      <c r="R72" s="8"/>
      <c r="S72" s="8"/>
      <c r="T72" s="8"/>
      <c r="U72" s="8"/>
      <c r="V72" s="8"/>
      <c r="W72" s="8"/>
      <c r="X72" s="8"/>
    </row>
    <row r="73" spans="7:24">
      <c r="G73" s="8"/>
      <c r="H73" s="8"/>
      <c r="I73" s="8"/>
      <c r="J73" s="8"/>
      <c r="K73" s="8"/>
      <c r="L73" s="8"/>
      <c r="M73" s="8"/>
      <c r="N73" s="8"/>
      <c r="O73" s="8"/>
      <c r="P73" s="8"/>
      <c r="Q73" s="8"/>
      <c r="R73" s="8"/>
      <c r="S73" s="8"/>
      <c r="T73" s="8"/>
      <c r="U73" s="8"/>
      <c r="V73" s="8"/>
      <c r="W73" s="8"/>
      <c r="X73" s="8"/>
    </row>
    <row r="74" spans="7:24">
      <c r="G74" s="8"/>
      <c r="H74" s="8"/>
      <c r="I74" s="8"/>
      <c r="J74" s="8"/>
      <c r="K74" s="8"/>
      <c r="L74" s="8"/>
      <c r="M74" s="8"/>
      <c r="N74" s="8"/>
      <c r="O74" s="8"/>
      <c r="P74" s="8"/>
      <c r="Q74" s="8"/>
      <c r="R74" s="8"/>
      <c r="S74" s="8"/>
      <c r="T74" s="8"/>
      <c r="U74" s="8"/>
      <c r="V74" s="8"/>
      <c r="W74" s="8"/>
      <c r="X74" s="8"/>
    </row>
    <row r="75" spans="7:24">
      <c r="G75" s="8"/>
      <c r="H75" s="8"/>
      <c r="I75" s="8"/>
      <c r="J75" s="8"/>
      <c r="K75" s="8"/>
      <c r="L75" s="8"/>
      <c r="M75" s="8"/>
      <c r="N75" s="8"/>
      <c r="O75" s="8"/>
      <c r="P75" s="8"/>
      <c r="Q75" s="8"/>
      <c r="R75" s="8"/>
      <c r="S75" s="8"/>
      <c r="T75" s="8"/>
      <c r="U75" s="8"/>
      <c r="V75" s="8"/>
      <c r="W75" s="8"/>
      <c r="X75" s="8"/>
    </row>
    <row r="76" spans="7:24">
      <c r="G76" s="8"/>
      <c r="H76" s="8"/>
      <c r="I76" s="8"/>
      <c r="J76" s="8"/>
      <c r="K76" s="8"/>
      <c r="L76" s="8"/>
      <c r="M76" s="8"/>
      <c r="N76" s="8"/>
      <c r="O76" s="8"/>
      <c r="P76" s="8"/>
      <c r="Q76" s="8"/>
      <c r="R76" s="8"/>
      <c r="S76" s="8"/>
      <c r="T76" s="8"/>
      <c r="U76" s="8"/>
      <c r="V76" s="8"/>
      <c r="W76" s="8"/>
      <c r="X76" s="8"/>
    </row>
    <row r="77" spans="7:24">
      <c r="G77" s="8"/>
      <c r="H77" s="8"/>
      <c r="I77" s="8"/>
      <c r="J77" s="8"/>
      <c r="K77" s="8"/>
      <c r="L77" s="8"/>
      <c r="M77" s="8"/>
      <c r="N77" s="8"/>
      <c r="O77" s="8"/>
      <c r="P77" s="8"/>
      <c r="Q77" s="8"/>
      <c r="R77" s="8"/>
      <c r="S77" s="8"/>
      <c r="T77" s="8"/>
      <c r="U77" s="8"/>
      <c r="V77" s="8"/>
      <c r="W77" s="8"/>
      <c r="X77" s="8"/>
    </row>
    <row r="78" spans="7:24">
      <c r="G78" s="8"/>
      <c r="H78" s="8"/>
      <c r="I78" s="8"/>
      <c r="J78" s="8"/>
      <c r="K78" s="8"/>
      <c r="L78" s="8"/>
      <c r="M78" s="8"/>
      <c r="N78" s="8"/>
      <c r="O78" s="8"/>
      <c r="P78" s="8"/>
      <c r="Q78" s="8"/>
      <c r="R78" s="8"/>
      <c r="S78" s="8"/>
      <c r="T78" s="8"/>
      <c r="U78" s="8"/>
      <c r="V78" s="8"/>
      <c r="W78" s="8"/>
      <c r="X78" s="8"/>
    </row>
    <row r="79" spans="7:24">
      <c r="G79" s="8"/>
      <c r="H79" s="8"/>
      <c r="I79" s="8"/>
      <c r="J79" s="8"/>
      <c r="K79" s="8"/>
      <c r="L79" s="8"/>
      <c r="M79" s="8"/>
      <c r="N79" s="8"/>
      <c r="O79" s="8"/>
      <c r="P79" s="8"/>
      <c r="Q79" s="8"/>
      <c r="R79" s="8"/>
      <c r="S79" s="8"/>
      <c r="T79" s="8"/>
      <c r="U79" s="8"/>
      <c r="V79" s="8"/>
      <c r="W79" s="8"/>
      <c r="X79" s="8"/>
    </row>
    <row r="80" spans="7:24">
      <c r="G80" s="8"/>
      <c r="H80" s="8"/>
      <c r="I80" s="8"/>
      <c r="J80" s="8"/>
      <c r="K80" s="8"/>
      <c r="L80" s="8"/>
      <c r="M80" s="8"/>
      <c r="N80" s="8"/>
      <c r="O80" s="8"/>
      <c r="P80" s="8"/>
      <c r="Q80" s="8"/>
      <c r="R80" s="8"/>
      <c r="S80" s="8"/>
      <c r="T80" s="8"/>
      <c r="U80" s="8"/>
      <c r="V80" s="8"/>
      <c r="W80" s="8"/>
      <c r="X80" s="8"/>
    </row>
    <row r="81" spans="7:24">
      <c r="G81" s="8"/>
      <c r="H81" s="8"/>
      <c r="I81" s="8"/>
      <c r="J81" s="8"/>
      <c r="K81" s="8"/>
      <c r="L81" s="8"/>
      <c r="M81" s="8"/>
      <c r="N81" s="8"/>
      <c r="O81" s="8"/>
      <c r="P81" s="8"/>
      <c r="Q81" s="8"/>
      <c r="R81" s="8"/>
      <c r="S81" s="8"/>
      <c r="T81" s="8"/>
      <c r="U81" s="8"/>
      <c r="V81" s="8"/>
      <c r="W81" s="8"/>
      <c r="X81" s="8"/>
    </row>
    <row r="82" spans="7:24">
      <c r="G82" s="8"/>
      <c r="H82" s="8"/>
      <c r="I82" s="8"/>
      <c r="J82" s="8"/>
      <c r="K82" s="8"/>
      <c r="L82" s="8"/>
      <c r="M82" s="8"/>
      <c r="N82" s="8"/>
      <c r="O82" s="8"/>
      <c r="P82" s="8"/>
      <c r="Q82" s="8"/>
      <c r="R82" s="8"/>
      <c r="S82" s="8"/>
      <c r="T82" s="8"/>
      <c r="U82" s="8"/>
      <c r="V82" s="8"/>
      <c r="W82" s="8"/>
      <c r="X82" s="8"/>
    </row>
    <row r="83" spans="7:24">
      <c r="G83" s="8"/>
      <c r="H83" s="8"/>
      <c r="I83" s="8"/>
      <c r="J83" s="8"/>
      <c r="K83" s="8"/>
      <c r="L83" s="8"/>
      <c r="M83" s="8"/>
      <c r="N83" s="8"/>
      <c r="O83" s="8"/>
      <c r="P83" s="8"/>
      <c r="Q83" s="8"/>
      <c r="R83" s="8"/>
      <c r="S83" s="8"/>
      <c r="T83" s="8"/>
      <c r="U83" s="8"/>
      <c r="V83" s="8"/>
      <c r="W83" s="8"/>
      <c r="X83" s="8"/>
    </row>
    <row r="84" spans="7:24">
      <c r="G84" s="8"/>
      <c r="H84" s="8"/>
      <c r="I84" s="8"/>
      <c r="J84" s="8"/>
      <c r="K84" s="8"/>
      <c r="L84" s="8"/>
      <c r="M84" s="8"/>
      <c r="N84" s="8"/>
      <c r="O84" s="8"/>
      <c r="P84" s="8"/>
      <c r="Q84" s="8"/>
      <c r="R84" s="8"/>
      <c r="S84" s="8"/>
      <c r="T84" s="8"/>
      <c r="U84" s="8"/>
      <c r="V84" s="8"/>
      <c r="W84" s="8"/>
      <c r="X84" s="8"/>
    </row>
    <row r="85" spans="7:24">
      <c r="G85" s="8"/>
      <c r="H85" s="8"/>
      <c r="I85" s="8"/>
      <c r="J85" s="8"/>
      <c r="K85" s="8"/>
      <c r="L85" s="8"/>
      <c r="M85" s="8"/>
      <c r="N85" s="8"/>
      <c r="O85" s="8"/>
      <c r="P85" s="8"/>
      <c r="Q85" s="8"/>
      <c r="R85" s="8"/>
      <c r="S85" s="8"/>
      <c r="T85" s="8"/>
      <c r="U85" s="8"/>
      <c r="V85" s="8"/>
      <c r="W85" s="8"/>
      <c r="X85" s="8"/>
    </row>
    <row r="86" spans="7:24">
      <c r="G86" s="8"/>
      <c r="H86" s="8"/>
      <c r="I86" s="8"/>
      <c r="J86" s="8"/>
      <c r="K86" s="8"/>
      <c r="L86" s="8"/>
      <c r="M86" s="8"/>
      <c r="N86" s="8"/>
      <c r="O86" s="8"/>
      <c r="P86" s="8"/>
      <c r="Q86" s="8"/>
      <c r="R86" s="8"/>
      <c r="S86" s="8"/>
      <c r="T86" s="8"/>
      <c r="U86" s="8"/>
      <c r="V86" s="8"/>
      <c r="W86" s="8"/>
      <c r="X86" s="8"/>
    </row>
    <row r="87" spans="7:24">
      <c r="G87" s="8"/>
      <c r="H87" s="8"/>
      <c r="I87" s="8"/>
      <c r="J87" s="8"/>
      <c r="K87" s="8"/>
      <c r="L87" s="8"/>
      <c r="M87" s="8"/>
      <c r="N87" s="8"/>
      <c r="O87" s="8"/>
      <c r="P87" s="8"/>
      <c r="Q87" s="8"/>
      <c r="R87" s="8"/>
      <c r="S87" s="8"/>
      <c r="T87" s="8"/>
      <c r="U87" s="8"/>
      <c r="V87" s="8"/>
      <c r="W87" s="8"/>
      <c r="X87" s="8"/>
    </row>
    <row r="88" spans="7:24">
      <c r="G88" s="8"/>
      <c r="H88" s="8"/>
      <c r="I88" s="8"/>
      <c r="J88" s="8"/>
      <c r="K88" s="8"/>
      <c r="L88" s="8"/>
      <c r="M88" s="8"/>
      <c r="N88" s="8"/>
      <c r="O88" s="8"/>
      <c r="P88" s="8"/>
      <c r="Q88" s="8"/>
      <c r="R88" s="8"/>
      <c r="S88" s="8"/>
      <c r="T88" s="8"/>
      <c r="U88" s="8"/>
      <c r="V88" s="8"/>
      <c r="W88" s="8"/>
      <c r="X88" s="8"/>
    </row>
    <row r="89" spans="7:24">
      <c r="G89" s="8"/>
      <c r="H89" s="8"/>
      <c r="I89" s="8"/>
      <c r="J89" s="8"/>
      <c r="K89" s="8"/>
      <c r="L89" s="8"/>
      <c r="M89" s="8"/>
      <c r="N89" s="8"/>
      <c r="O89" s="8"/>
      <c r="P89" s="8"/>
      <c r="Q89" s="8"/>
      <c r="R89" s="8"/>
      <c r="S89" s="8"/>
      <c r="T89" s="8"/>
      <c r="U89" s="8"/>
      <c r="V89" s="8"/>
      <c r="W89" s="8"/>
      <c r="X89" s="8"/>
    </row>
    <row r="90" spans="7:24">
      <c r="G90" s="8"/>
      <c r="H90" s="8"/>
      <c r="I90" s="8"/>
      <c r="J90" s="8"/>
      <c r="K90" s="8"/>
      <c r="L90" s="8"/>
      <c r="M90" s="8"/>
      <c r="N90" s="8"/>
      <c r="O90" s="8"/>
      <c r="P90" s="8"/>
      <c r="Q90" s="8"/>
      <c r="R90" s="8"/>
      <c r="S90" s="8"/>
      <c r="T90" s="8"/>
      <c r="U90" s="8"/>
      <c r="V90" s="8"/>
      <c r="W90" s="8"/>
      <c r="X90" s="8"/>
    </row>
    <row r="91" spans="7:24">
      <c r="G91" s="8"/>
      <c r="H91" s="8"/>
      <c r="I91" s="8"/>
      <c r="J91" s="8"/>
      <c r="K91" s="8"/>
      <c r="L91" s="8"/>
      <c r="M91" s="8"/>
      <c r="N91" s="8"/>
      <c r="O91" s="8"/>
      <c r="P91" s="8"/>
      <c r="Q91" s="8"/>
      <c r="R91" s="8"/>
      <c r="S91" s="8"/>
      <c r="T91" s="8"/>
      <c r="U91" s="8"/>
      <c r="V91" s="8"/>
      <c r="W91" s="8"/>
      <c r="X91" s="8"/>
    </row>
    <row r="92" spans="7:24">
      <c r="G92" s="8"/>
      <c r="H92" s="8"/>
      <c r="I92" s="8"/>
      <c r="J92" s="8"/>
      <c r="K92" s="8"/>
      <c r="L92" s="8"/>
      <c r="M92" s="8"/>
      <c r="N92" s="8"/>
      <c r="O92" s="8"/>
      <c r="P92" s="8"/>
      <c r="Q92" s="8"/>
      <c r="R92" s="8"/>
      <c r="S92" s="8"/>
      <c r="T92" s="8"/>
      <c r="U92" s="8"/>
      <c r="V92" s="8"/>
      <c r="W92" s="8"/>
      <c r="X92" s="8"/>
    </row>
    <row r="93" spans="7:24">
      <c r="G93" s="8"/>
      <c r="H93" s="8"/>
      <c r="I93" s="8"/>
      <c r="J93" s="8"/>
      <c r="K93" s="8"/>
      <c r="L93" s="8"/>
      <c r="M93" s="8"/>
      <c r="N93" s="8"/>
      <c r="O93" s="8"/>
      <c r="P93" s="8"/>
      <c r="Q93" s="8"/>
      <c r="R93" s="8"/>
      <c r="S93" s="8"/>
      <c r="T93" s="8"/>
      <c r="U93" s="8"/>
      <c r="V93" s="8"/>
      <c r="W93" s="8"/>
      <c r="X93" s="8"/>
    </row>
    <row r="94" spans="7:24">
      <c r="G94" s="8"/>
      <c r="H94" s="8"/>
      <c r="I94" s="8"/>
      <c r="J94" s="8"/>
      <c r="K94" s="8"/>
      <c r="L94" s="8"/>
      <c r="M94" s="8"/>
      <c r="N94" s="8"/>
      <c r="O94" s="8"/>
      <c r="P94" s="8"/>
      <c r="Q94" s="8"/>
      <c r="R94" s="8"/>
      <c r="S94" s="8"/>
      <c r="T94" s="8"/>
      <c r="U94" s="8"/>
      <c r="V94" s="8"/>
      <c r="W94" s="8"/>
      <c r="X94" s="8"/>
    </row>
    <row r="95" spans="7:24">
      <c r="G95" s="8"/>
      <c r="H95" s="8"/>
      <c r="I95" s="8"/>
      <c r="J95" s="8"/>
      <c r="K95" s="8"/>
      <c r="L95" s="8"/>
      <c r="M95" s="8"/>
      <c r="N95" s="8"/>
      <c r="O95" s="8"/>
      <c r="P95" s="8"/>
      <c r="Q95" s="8"/>
      <c r="R95" s="8"/>
      <c r="S95" s="8"/>
      <c r="T95" s="8"/>
      <c r="U95" s="8"/>
      <c r="V95" s="8"/>
      <c r="W95" s="8"/>
      <c r="X95" s="8"/>
    </row>
    <row r="96" spans="7:24">
      <c r="G96" s="8"/>
      <c r="H96" s="8"/>
      <c r="I96" s="8"/>
      <c r="J96" s="8"/>
      <c r="K96" s="8"/>
      <c r="L96" s="8"/>
      <c r="M96" s="8"/>
      <c r="N96" s="8"/>
      <c r="O96" s="8"/>
      <c r="P96" s="8"/>
      <c r="Q96" s="8"/>
      <c r="R96" s="8"/>
      <c r="S96" s="8"/>
      <c r="T96" s="8"/>
      <c r="U96" s="8"/>
      <c r="V96" s="8"/>
      <c r="W96" s="8"/>
      <c r="X96" s="8"/>
    </row>
    <row r="97" spans="7:24">
      <c r="G97" s="8"/>
      <c r="H97" s="8"/>
      <c r="I97" s="8"/>
      <c r="J97" s="8"/>
      <c r="K97" s="8"/>
      <c r="L97" s="8"/>
      <c r="M97" s="8"/>
      <c r="N97" s="8"/>
      <c r="O97" s="8"/>
      <c r="P97" s="8"/>
      <c r="Q97" s="8"/>
      <c r="R97" s="8"/>
      <c r="S97" s="8"/>
      <c r="T97" s="8"/>
      <c r="U97" s="8"/>
      <c r="V97" s="8"/>
      <c r="W97" s="8"/>
      <c r="X97" s="8"/>
    </row>
    <row r="98" spans="7:24">
      <c r="G98" s="8"/>
      <c r="H98" s="8"/>
      <c r="I98" s="8"/>
      <c r="J98" s="8"/>
      <c r="K98" s="8"/>
      <c r="L98" s="8"/>
      <c r="M98" s="8"/>
      <c r="N98" s="8"/>
      <c r="O98" s="8"/>
      <c r="P98" s="8"/>
      <c r="Q98" s="8"/>
      <c r="R98" s="8"/>
      <c r="S98" s="8"/>
      <c r="T98" s="8"/>
      <c r="U98" s="8"/>
      <c r="V98" s="8"/>
      <c r="W98" s="8"/>
      <c r="X98" s="8"/>
    </row>
    <row r="99" spans="7:24">
      <c r="G99" s="8"/>
      <c r="H99" s="8"/>
      <c r="I99" s="8"/>
      <c r="J99" s="8"/>
      <c r="K99" s="8"/>
      <c r="L99" s="8"/>
      <c r="M99" s="8"/>
      <c r="N99" s="8"/>
      <c r="O99" s="8"/>
      <c r="P99" s="8"/>
      <c r="Q99" s="8"/>
      <c r="R99" s="8"/>
      <c r="S99" s="8"/>
      <c r="T99" s="8"/>
      <c r="U99" s="8"/>
      <c r="V99" s="8"/>
      <c r="W99" s="8"/>
      <c r="X99" s="8"/>
    </row>
    <row r="100" spans="7:24">
      <c r="G100" s="8"/>
      <c r="H100" s="8"/>
      <c r="I100" s="8"/>
      <c r="J100" s="8"/>
      <c r="K100" s="8"/>
      <c r="L100" s="8"/>
      <c r="M100" s="8"/>
      <c r="N100" s="8"/>
      <c r="O100" s="8"/>
      <c r="P100" s="8"/>
      <c r="Q100" s="8"/>
      <c r="R100" s="8"/>
      <c r="S100" s="8"/>
      <c r="T100" s="8"/>
      <c r="U100" s="8"/>
      <c r="V100" s="8"/>
      <c r="W100" s="8"/>
      <c r="X100" s="8"/>
    </row>
    <row r="101" spans="7:24">
      <c r="G101" s="8"/>
      <c r="H101" s="8"/>
      <c r="I101" s="8"/>
      <c r="J101" s="8"/>
      <c r="K101" s="8"/>
      <c r="L101" s="8"/>
      <c r="M101" s="8"/>
      <c r="N101" s="8"/>
      <c r="O101" s="8"/>
      <c r="P101" s="8"/>
      <c r="Q101" s="8"/>
      <c r="R101" s="8"/>
      <c r="S101" s="8"/>
      <c r="T101" s="8"/>
      <c r="U101" s="8"/>
      <c r="V101" s="8"/>
      <c r="W101" s="8"/>
      <c r="X101" s="8"/>
    </row>
    <row r="102" spans="7:24">
      <c r="G102" s="8"/>
      <c r="H102" s="8"/>
      <c r="I102" s="8"/>
      <c r="J102" s="8"/>
      <c r="K102" s="8"/>
      <c r="L102" s="8"/>
      <c r="M102" s="8"/>
      <c r="N102" s="8"/>
      <c r="O102" s="8"/>
      <c r="P102" s="8"/>
      <c r="Q102" s="8"/>
      <c r="R102" s="8"/>
      <c r="S102" s="8"/>
      <c r="T102" s="8"/>
      <c r="U102" s="8"/>
      <c r="V102" s="8"/>
      <c r="W102" s="8"/>
      <c r="X102" s="8"/>
    </row>
    <row r="103" spans="7:24">
      <c r="G103" s="8"/>
      <c r="H103" s="8"/>
      <c r="I103" s="8"/>
      <c r="J103" s="8"/>
      <c r="K103" s="8"/>
      <c r="L103" s="8"/>
      <c r="M103" s="8"/>
      <c r="N103" s="8"/>
      <c r="O103" s="8"/>
      <c r="P103" s="8"/>
      <c r="Q103" s="8"/>
      <c r="R103" s="8"/>
      <c r="S103" s="8"/>
      <c r="T103" s="8"/>
      <c r="U103" s="8"/>
      <c r="V103" s="8"/>
      <c r="W103" s="8"/>
      <c r="X103" s="8"/>
    </row>
    <row r="104" spans="7:24">
      <c r="G104" s="8"/>
      <c r="H104" s="8"/>
      <c r="I104" s="8"/>
      <c r="J104" s="8"/>
      <c r="K104" s="8"/>
      <c r="L104" s="8"/>
      <c r="M104" s="8"/>
      <c r="N104" s="8"/>
      <c r="O104" s="8"/>
      <c r="P104" s="8"/>
      <c r="Q104" s="8"/>
      <c r="R104" s="8"/>
      <c r="S104" s="8"/>
      <c r="T104" s="8"/>
      <c r="U104" s="8"/>
      <c r="V104" s="8"/>
      <c r="W104" s="8"/>
      <c r="X104" s="8"/>
    </row>
    <row r="105" spans="7:24">
      <c r="G105" s="8"/>
      <c r="H105" s="8"/>
      <c r="I105" s="8"/>
      <c r="J105" s="8"/>
      <c r="K105" s="8"/>
      <c r="L105" s="8"/>
      <c r="M105" s="8"/>
      <c r="N105" s="8"/>
      <c r="O105" s="8"/>
      <c r="P105" s="8"/>
      <c r="Q105" s="8"/>
      <c r="R105" s="8"/>
      <c r="S105" s="8"/>
      <c r="T105" s="8"/>
      <c r="U105" s="8"/>
      <c r="V105" s="8"/>
      <c r="W105" s="8"/>
      <c r="X105" s="8"/>
    </row>
    <row r="106" spans="7:24">
      <c r="G106" s="8"/>
      <c r="H106" s="8"/>
      <c r="I106" s="8"/>
      <c r="J106" s="8"/>
      <c r="K106" s="8"/>
      <c r="L106" s="8"/>
      <c r="M106" s="8"/>
      <c r="N106" s="8"/>
      <c r="O106" s="8"/>
      <c r="P106" s="8"/>
      <c r="Q106" s="8"/>
      <c r="R106" s="8"/>
      <c r="S106" s="8"/>
      <c r="T106" s="8"/>
      <c r="U106" s="8"/>
      <c r="V106" s="8"/>
      <c r="W106" s="8"/>
      <c r="X106" s="8"/>
    </row>
    <row r="107" spans="7:24">
      <c r="G107" s="8"/>
      <c r="H107" s="8"/>
      <c r="I107" s="8"/>
      <c r="J107" s="8"/>
      <c r="K107" s="8"/>
      <c r="L107" s="8"/>
      <c r="M107" s="8"/>
      <c r="N107" s="8"/>
      <c r="O107" s="8"/>
      <c r="P107" s="8"/>
      <c r="Q107" s="8"/>
      <c r="R107" s="8"/>
      <c r="S107" s="8"/>
      <c r="T107" s="8"/>
      <c r="U107" s="8"/>
      <c r="V107" s="8"/>
      <c r="W107" s="8"/>
      <c r="X107" s="8"/>
    </row>
    <row r="108" spans="7:24">
      <c r="G108" s="8"/>
      <c r="H108" s="8"/>
      <c r="I108" s="8"/>
      <c r="J108" s="8"/>
      <c r="K108" s="8"/>
      <c r="L108" s="8"/>
      <c r="M108" s="8"/>
      <c r="N108" s="8"/>
      <c r="O108" s="8"/>
      <c r="P108" s="8"/>
      <c r="Q108" s="8"/>
      <c r="R108" s="8"/>
      <c r="S108" s="8"/>
      <c r="T108" s="8"/>
      <c r="U108" s="8"/>
      <c r="V108" s="8"/>
      <c r="W108" s="8"/>
      <c r="X108" s="8"/>
    </row>
    <row r="109" spans="7:24">
      <c r="G109" s="8"/>
      <c r="H109" s="8"/>
      <c r="I109" s="8"/>
      <c r="J109" s="8"/>
      <c r="K109" s="8"/>
      <c r="L109" s="8"/>
      <c r="M109" s="8"/>
      <c r="N109" s="8"/>
      <c r="O109" s="8"/>
      <c r="P109" s="8"/>
      <c r="Q109" s="8"/>
      <c r="R109" s="8"/>
      <c r="S109" s="8"/>
      <c r="T109" s="8"/>
      <c r="U109" s="8"/>
      <c r="V109" s="8"/>
      <c r="W109" s="8"/>
      <c r="X109" s="8"/>
    </row>
    <row r="110" spans="7:24">
      <c r="G110" s="8"/>
      <c r="H110" s="8"/>
      <c r="I110" s="8"/>
      <c r="J110" s="8"/>
      <c r="K110" s="8"/>
      <c r="L110" s="8"/>
      <c r="M110" s="8"/>
      <c r="N110" s="8"/>
      <c r="O110" s="8"/>
      <c r="P110" s="8"/>
      <c r="Q110" s="8"/>
      <c r="R110" s="8"/>
      <c r="S110" s="8"/>
      <c r="T110" s="8"/>
      <c r="U110" s="8"/>
      <c r="V110" s="8"/>
      <c r="W110" s="8"/>
      <c r="X110" s="8"/>
    </row>
    <row r="111" spans="7:24">
      <c r="G111" s="8"/>
      <c r="H111" s="8"/>
      <c r="I111" s="8"/>
      <c r="J111" s="8"/>
      <c r="K111" s="8"/>
      <c r="L111" s="8"/>
      <c r="M111" s="8"/>
      <c r="N111" s="8"/>
      <c r="O111" s="8"/>
      <c r="P111" s="8"/>
      <c r="Q111" s="8"/>
      <c r="R111" s="8"/>
      <c r="S111" s="8"/>
      <c r="T111" s="8"/>
      <c r="U111" s="8"/>
      <c r="V111" s="8"/>
      <c r="W111" s="8"/>
      <c r="X111" s="8"/>
    </row>
    <row r="112" spans="7:24">
      <c r="G112" s="8"/>
      <c r="H112" s="8"/>
      <c r="I112" s="8"/>
      <c r="J112" s="8"/>
      <c r="K112" s="8"/>
      <c r="L112" s="8"/>
      <c r="M112" s="8"/>
      <c r="N112" s="8"/>
      <c r="O112" s="8"/>
      <c r="P112" s="8"/>
      <c r="Q112" s="8"/>
      <c r="R112" s="8"/>
      <c r="S112" s="8"/>
      <c r="T112" s="8"/>
      <c r="U112" s="8"/>
      <c r="V112" s="8"/>
      <c r="W112" s="8"/>
      <c r="X112" s="8"/>
    </row>
    <row r="113" spans="7:24">
      <c r="G113" s="8"/>
      <c r="H113" s="8"/>
      <c r="I113" s="8"/>
      <c r="J113" s="8"/>
      <c r="K113" s="8"/>
      <c r="L113" s="8"/>
      <c r="M113" s="8"/>
      <c r="N113" s="8"/>
      <c r="O113" s="8"/>
      <c r="P113" s="8"/>
      <c r="Q113" s="8"/>
      <c r="R113" s="8"/>
      <c r="S113" s="8"/>
      <c r="T113" s="8"/>
      <c r="U113" s="8"/>
      <c r="V113" s="8"/>
      <c r="W113" s="8"/>
      <c r="X113" s="8"/>
    </row>
    <row r="114" spans="7:24">
      <c r="G114" s="8"/>
      <c r="H114" s="8"/>
      <c r="I114" s="8"/>
      <c r="J114" s="8"/>
      <c r="K114" s="8"/>
      <c r="L114" s="8"/>
      <c r="M114" s="8"/>
      <c r="N114" s="8"/>
      <c r="O114" s="8"/>
      <c r="P114" s="8"/>
      <c r="Q114" s="8"/>
      <c r="R114" s="8"/>
      <c r="S114" s="8"/>
      <c r="T114" s="8"/>
      <c r="U114" s="8"/>
      <c r="V114" s="8"/>
      <c r="W114" s="8"/>
      <c r="X114" s="8"/>
    </row>
    <row r="115" spans="7:24">
      <c r="G115" s="8"/>
      <c r="H115" s="8"/>
      <c r="I115" s="8"/>
      <c r="J115" s="8"/>
      <c r="K115" s="8"/>
      <c r="L115" s="8"/>
      <c r="M115" s="8"/>
      <c r="N115" s="8"/>
      <c r="O115" s="8"/>
      <c r="P115" s="8"/>
      <c r="Q115" s="8"/>
      <c r="R115" s="8"/>
      <c r="S115" s="8"/>
      <c r="T115" s="8"/>
      <c r="U115" s="8"/>
      <c r="V115" s="8"/>
      <c r="W115" s="8"/>
      <c r="X115" s="8"/>
    </row>
    <row r="116" spans="7:24">
      <c r="G116" s="8"/>
      <c r="H116" s="8"/>
      <c r="I116" s="8"/>
      <c r="J116" s="8"/>
      <c r="K116" s="8"/>
      <c r="L116" s="8"/>
      <c r="M116" s="8"/>
      <c r="N116" s="8"/>
      <c r="O116" s="8"/>
      <c r="P116" s="8"/>
      <c r="Q116" s="8"/>
      <c r="R116" s="8"/>
      <c r="S116" s="8"/>
      <c r="T116" s="8"/>
      <c r="U116" s="8"/>
      <c r="V116" s="8"/>
      <c r="W116" s="8"/>
      <c r="X116" s="8"/>
    </row>
    <row r="117" spans="7:24">
      <c r="G117" s="8"/>
      <c r="H117" s="8"/>
      <c r="I117" s="8"/>
      <c r="J117" s="8"/>
      <c r="K117" s="8"/>
      <c r="L117" s="8"/>
      <c r="M117" s="8"/>
      <c r="N117" s="8"/>
      <c r="O117" s="8"/>
      <c r="P117" s="8"/>
      <c r="Q117" s="8"/>
      <c r="R117" s="8"/>
      <c r="S117" s="8"/>
      <c r="T117" s="8"/>
      <c r="U117" s="8"/>
      <c r="V117" s="8"/>
      <c r="W117" s="8"/>
      <c r="X117" s="8"/>
    </row>
    <row r="118" spans="7:24">
      <c r="G118" s="8"/>
      <c r="H118" s="8"/>
      <c r="I118" s="8"/>
      <c r="J118" s="8"/>
      <c r="K118" s="8"/>
      <c r="L118" s="8"/>
      <c r="M118" s="8"/>
      <c r="N118" s="8"/>
      <c r="O118" s="8"/>
      <c r="P118" s="8"/>
      <c r="Q118" s="8"/>
      <c r="R118" s="8"/>
      <c r="S118" s="8"/>
      <c r="T118" s="8"/>
      <c r="U118" s="8"/>
      <c r="V118" s="8"/>
      <c r="W118" s="8"/>
      <c r="X118" s="8"/>
    </row>
    <row r="119" spans="7:24">
      <c r="G119" s="8"/>
      <c r="H119" s="8"/>
      <c r="I119" s="8"/>
      <c r="J119" s="8"/>
      <c r="K119" s="8"/>
      <c r="L119" s="8"/>
      <c r="M119" s="8"/>
      <c r="N119" s="8"/>
      <c r="O119" s="8"/>
      <c r="P119" s="8"/>
      <c r="Q119" s="8"/>
      <c r="R119" s="8"/>
      <c r="S119" s="8"/>
      <c r="T119" s="8"/>
      <c r="U119" s="8"/>
      <c r="V119" s="8"/>
      <c r="W119" s="8"/>
      <c r="X119" s="8"/>
    </row>
    <row r="120" spans="7:24">
      <c r="G120" s="8"/>
      <c r="H120" s="8"/>
      <c r="I120" s="8"/>
      <c r="J120" s="8"/>
      <c r="K120" s="8"/>
      <c r="L120" s="8"/>
      <c r="M120" s="8"/>
      <c r="N120" s="8"/>
      <c r="O120" s="8"/>
      <c r="P120" s="8"/>
      <c r="Q120" s="8"/>
      <c r="R120" s="8"/>
      <c r="S120" s="8"/>
      <c r="T120" s="8"/>
      <c r="U120" s="8"/>
      <c r="V120" s="8"/>
      <c r="W120" s="8"/>
      <c r="X120" s="8"/>
    </row>
    <row r="121" spans="7:24">
      <c r="G121" s="8"/>
      <c r="H121" s="8"/>
      <c r="I121" s="8"/>
      <c r="J121" s="8"/>
      <c r="K121" s="8"/>
      <c r="L121" s="8"/>
      <c r="M121" s="8"/>
      <c r="N121" s="8"/>
      <c r="O121" s="8"/>
      <c r="P121" s="8"/>
      <c r="Q121" s="8"/>
      <c r="R121" s="8"/>
      <c r="S121" s="8"/>
      <c r="T121" s="8"/>
      <c r="U121" s="8"/>
      <c r="V121" s="8"/>
      <c r="W121" s="8"/>
      <c r="X121" s="8"/>
    </row>
    <row r="122" spans="7:24">
      <c r="G122" s="8"/>
      <c r="H122" s="8"/>
      <c r="I122" s="8"/>
      <c r="J122" s="8"/>
      <c r="K122" s="8"/>
      <c r="L122" s="8"/>
      <c r="M122" s="8"/>
      <c r="N122" s="8"/>
      <c r="O122" s="8"/>
      <c r="P122" s="8"/>
      <c r="Q122" s="8"/>
      <c r="R122" s="8"/>
      <c r="S122" s="8"/>
      <c r="T122" s="8"/>
      <c r="U122" s="8"/>
      <c r="V122" s="8"/>
      <c r="W122" s="8"/>
      <c r="X122" s="8"/>
    </row>
    <row r="123" spans="7:24">
      <c r="G123" s="8"/>
      <c r="H123" s="8"/>
      <c r="I123" s="8"/>
      <c r="J123" s="8"/>
      <c r="K123" s="8"/>
      <c r="L123" s="8"/>
      <c r="M123" s="8"/>
      <c r="N123" s="8"/>
      <c r="O123" s="8"/>
      <c r="P123" s="8"/>
      <c r="Q123" s="8"/>
      <c r="R123" s="8"/>
      <c r="S123" s="8"/>
      <c r="T123" s="8"/>
      <c r="U123" s="8"/>
      <c r="V123" s="8"/>
      <c r="W123" s="8"/>
      <c r="X123" s="8"/>
    </row>
    <row r="124" spans="7:24">
      <c r="G124" s="8"/>
      <c r="H124" s="8"/>
      <c r="I124" s="8"/>
      <c r="J124" s="8"/>
      <c r="K124" s="8"/>
      <c r="L124" s="8"/>
      <c r="M124" s="8"/>
      <c r="N124" s="8"/>
      <c r="O124" s="8"/>
      <c r="P124" s="8"/>
      <c r="Q124" s="8"/>
      <c r="R124" s="8"/>
      <c r="S124" s="8"/>
      <c r="T124" s="8"/>
      <c r="U124" s="8"/>
      <c r="V124" s="8"/>
      <c r="W124" s="8"/>
      <c r="X124" s="8"/>
    </row>
    <row r="125" spans="7:24">
      <c r="G125" s="8"/>
      <c r="H125" s="8"/>
      <c r="I125" s="8"/>
      <c r="J125" s="8"/>
      <c r="K125" s="8"/>
      <c r="L125" s="8"/>
      <c r="M125" s="8"/>
      <c r="N125" s="8"/>
      <c r="O125" s="8"/>
      <c r="P125" s="8"/>
      <c r="Q125" s="8"/>
      <c r="R125" s="8"/>
      <c r="S125" s="8"/>
      <c r="T125" s="8"/>
      <c r="U125" s="8"/>
      <c r="V125" s="8"/>
      <c r="W125" s="8"/>
      <c r="X125" s="8"/>
    </row>
    <row r="126" spans="7:24">
      <c r="G126" s="8"/>
      <c r="H126" s="8"/>
      <c r="I126" s="8"/>
      <c r="J126" s="8"/>
      <c r="K126" s="8"/>
      <c r="L126" s="8"/>
      <c r="M126" s="8"/>
      <c r="N126" s="8"/>
      <c r="O126" s="8"/>
      <c r="P126" s="8"/>
      <c r="Q126" s="8"/>
      <c r="R126" s="8"/>
      <c r="S126" s="8"/>
      <c r="T126" s="8"/>
      <c r="U126" s="8"/>
      <c r="V126" s="8"/>
      <c r="W126" s="8"/>
      <c r="X126" s="8"/>
    </row>
    <row r="127" spans="7:24">
      <c r="G127" s="8"/>
      <c r="H127" s="8"/>
      <c r="I127" s="8"/>
      <c r="J127" s="8"/>
      <c r="K127" s="8"/>
      <c r="L127" s="8"/>
      <c r="M127" s="8"/>
      <c r="N127" s="8"/>
      <c r="O127" s="8"/>
      <c r="P127" s="8"/>
      <c r="Q127" s="8"/>
      <c r="R127" s="8"/>
      <c r="S127" s="8"/>
      <c r="T127" s="8"/>
      <c r="U127" s="8"/>
      <c r="V127" s="8"/>
      <c r="W127" s="8"/>
      <c r="X127" s="8"/>
    </row>
    <row r="128" spans="7:24">
      <c r="G128" s="8"/>
      <c r="H128" s="8"/>
      <c r="I128" s="8"/>
      <c r="J128" s="8"/>
      <c r="K128" s="8"/>
      <c r="L128" s="8"/>
      <c r="M128" s="8"/>
      <c r="N128" s="8"/>
      <c r="O128" s="8"/>
      <c r="P128" s="8"/>
      <c r="Q128" s="8"/>
      <c r="R128" s="8"/>
      <c r="S128" s="8"/>
      <c r="T128" s="8"/>
      <c r="U128" s="8"/>
      <c r="V128" s="8"/>
      <c r="W128" s="8"/>
      <c r="X128" s="8"/>
    </row>
    <row r="129" spans="7:24">
      <c r="G129" s="8"/>
      <c r="H129" s="8"/>
      <c r="I129" s="8"/>
      <c r="J129" s="8"/>
      <c r="K129" s="8"/>
      <c r="L129" s="8"/>
      <c r="M129" s="8"/>
      <c r="N129" s="8"/>
      <c r="O129" s="8"/>
      <c r="P129" s="8"/>
      <c r="Q129" s="8"/>
      <c r="R129" s="8"/>
      <c r="S129" s="8"/>
      <c r="T129" s="8"/>
      <c r="U129" s="8"/>
      <c r="V129" s="8"/>
      <c r="W129" s="8"/>
      <c r="X129" s="8"/>
    </row>
    <row r="130" spans="7:24">
      <c r="G130" s="8"/>
      <c r="H130" s="8"/>
      <c r="I130" s="8"/>
      <c r="J130" s="8"/>
      <c r="K130" s="8"/>
      <c r="L130" s="8"/>
      <c r="M130" s="8"/>
      <c r="N130" s="8"/>
      <c r="O130" s="8"/>
      <c r="P130" s="8"/>
      <c r="Q130" s="8"/>
      <c r="R130" s="8"/>
      <c r="S130" s="8"/>
      <c r="T130" s="8"/>
      <c r="U130" s="8"/>
      <c r="V130" s="8"/>
      <c r="W130" s="8"/>
      <c r="X130" s="8"/>
    </row>
    <row r="131" spans="7:24">
      <c r="G131" s="8"/>
      <c r="H131" s="8"/>
      <c r="I131" s="8"/>
      <c r="J131" s="8"/>
      <c r="K131" s="8"/>
      <c r="L131" s="8"/>
      <c r="M131" s="8"/>
      <c r="N131" s="8"/>
      <c r="O131" s="8"/>
      <c r="P131" s="8"/>
      <c r="Q131" s="8"/>
      <c r="R131" s="8"/>
      <c r="S131" s="8"/>
      <c r="T131" s="8"/>
      <c r="U131" s="8"/>
      <c r="V131" s="8"/>
      <c r="W131" s="8"/>
      <c r="X131" s="8"/>
    </row>
    <row r="132" spans="7:24">
      <c r="G132" s="8"/>
      <c r="H132" s="8"/>
      <c r="I132" s="8"/>
      <c r="J132" s="8"/>
      <c r="K132" s="8"/>
      <c r="L132" s="8"/>
      <c r="M132" s="8"/>
      <c r="N132" s="8"/>
      <c r="O132" s="8"/>
      <c r="P132" s="8"/>
      <c r="Q132" s="8"/>
      <c r="R132" s="8"/>
      <c r="S132" s="8"/>
      <c r="T132" s="8"/>
      <c r="U132" s="8"/>
      <c r="V132" s="8"/>
      <c r="W132" s="8"/>
      <c r="X132" s="8"/>
    </row>
    <row r="133" spans="7:24">
      <c r="G133" s="8"/>
      <c r="H133" s="8"/>
      <c r="I133" s="8"/>
      <c r="J133" s="8"/>
      <c r="K133" s="8"/>
      <c r="L133" s="8"/>
      <c r="M133" s="8"/>
      <c r="N133" s="8"/>
      <c r="O133" s="8"/>
      <c r="P133" s="8"/>
      <c r="Q133" s="8"/>
      <c r="R133" s="8"/>
      <c r="S133" s="8"/>
      <c r="T133" s="8"/>
      <c r="U133" s="8"/>
      <c r="V133" s="8"/>
      <c r="W133" s="8"/>
      <c r="X133" s="8"/>
    </row>
    <row r="134" spans="7:24">
      <c r="G134" s="8"/>
      <c r="H134" s="8"/>
      <c r="I134" s="8"/>
      <c r="J134" s="8"/>
      <c r="K134" s="8"/>
      <c r="L134" s="8"/>
      <c r="M134" s="8"/>
      <c r="N134" s="8"/>
      <c r="O134" s="8"/>
      <c r="P134" s="8"/>
      <c r="Q134" s="8"/>
      <c r="R134" s="8"/>
      <c r="S134" s="8"/>
      <c r="T134" s="8"/>
      <c r="U134" s="8"/>
      <c r="V134" s="8"/>
      <c r="W134" s="8"/>
      <c r="X134" s="8"/>
    </row>
    <row r="135" spans="7:24">
      <c r="G135" s="8"/>
      <c r="H135" s="8"/>
      <c r="I135" s="8"/>
      <c r="J135" s="8"/>
      <c r="K135" s="8"/>
      <c r="L135" s="8"/>
      <c r="M135" s="8"/>
      <c r="N135" s="8"/>
      <c r="O135" s="8"/>
      <c r="P135" s="8"/>
      <c r="Q135" s="8"/>
      <c r="R135" s="8"/>
      <c r="S135" s="8"/>
      <c r="T135" s="8"/>
      <c r="U135" s="8"/>
      <c r="V135" s="8"/>
      <c r="W135" s="8"/>
      <c r="X135" s="8"/>
    </row>
    <row r="136" spans="7:24">
      <c r="G136" s="8"/>
      <c r="H136" s="8"/>
      <c r="I136" s="8"/>
      <c r="J136" s="8"/>
      <c r="K136" s="8"/>
      <c r="L136" s="8"/>
      <c r="M136" s="8"/>
      <c r="N136" s="8"/>
      <c r="O136" s="8"/>
      <c r="P136" s="8"/>
      <c r="Q136" s="8"/>
      <c r="R136" s="8"/>
      <c r="S136" s="8"/>
      <c r="T136" s="8"/>
      <c r="U136" s="8"/>
      <c r="V136" s="8"/>
      <c r="W136" s="8"/>
      <c r="X136" s="8"/>
    </row>
    <row r="137" spans="7:24">
      <c r="G137" s="8"/>
      <c r="H137" s="8"/>
      <c r="I137" s="8"/>
      <c r="J137" s="8"/>
      <c r="K137" s="8"/>
      <c r="L137" s="8"/>
      <c r="M137" s="8"/>
      <c r="N137" s="8"/>
      <c r="O137" s="8"/>
      <c r="P137" s="8"/>
      <c r="Q137" s="8"/>
      <c r="R137" s="8"/>
      <c r="S137" s="8"/>
      <c r="T137" s="8"/>
      <c r="U137" s="8"/>
      <c r="V137" s="8"/>
      <c r="W137" s="8"/>
      <c r="X137" s="8"/>
    </row>
    <row r="138" spans="7:24">
      <c r="G138" s="8"/>
      <c r="H138" s="8"/>
      <c r="I138" s="8"/>
      <c r="J138" s="8"/>
      <c r="K138" s="8"/>
      <c r="L138" s="8"/>
      <c r="M138" s="8"/>
      <c r="N138" s="8"/>
      <c r="O138" s="8"/>
      <c r="P138" s="8"/>
      <c r="Q138" s="8"/>
      <c r="R138" s="8"/>
      <c r="S138" s="8"/>
      <c r="T138" s="8"/>
      <c r="U138" s="8"/>
      <c r="V138" s="8"/>
      <c r="W138" s="8"/>
      <c r="X138" s="8"/>
    </row>
    <row r="139" spans="7:24">
      <c r="G139" s="8"/>
      <c r="H139" s="8"/>
      <c r="I139" s="8"/>
      <c r="J139" s="8"/>
      <c r="K139" s="8"/>
      <c r="L139" s="8"/>
      <c r="M139" s="8"/>
      <c r="N139" s="8"/>
      <c r="O139" s="8"/>
      <c r="P139" s="8"/>
      <c r="Q139" s="8"/>
      <c r="R139" s="8"/>
      <c r="S139" s="8"/>
      <c r="T139" s="8"/>
      <c r="U139" s="8"/>
      <c r="V139" s="8"/>
      <c r="W139" s="8"/>
      <c r="X139" s="8"/>
    </row>
    <row r="140" spans="7:24">
      <c r="G140" s="8"/>
      <c r="H140" s="8"/>
      <c r="I140" s="8"/>
      <c r="J140" s="8"/>
      <c r="K140" s="8"/>
      <c r="L140" s="8"/>
      <c r="M140" s="8"/>
      <c r="N140" s="8"/>
      <c r="O140" s="8"/>
      <c r="P140" s="8"/>
      <c r="Q140" s="8"/>
      <c r="R140" s="8"/>
      <c r="S140" s="8"/>
      <c r="T140" s="8"/>
      <c r="U140" s="8"/>
      <c r="V140" s="8"/>
      <c r="W140" s="8"/>
      <c r="X140" s="8"/>
    </row>
    <row r="141" spans="7:24">
      <c r="G141" s="8"/>
      <c r="H141" s="8"/>
      <c r="I141" s="8"/>
      <c r="J141" s="8"/>
      <c r="K141" s="8"/>
      <c r="L141" s="8"/>
      <c r="M141" s="8"/>
      <c r="N141" s="8"/>
      <c r="O141" s="8"/>
      <c r="P141" s="8"/>
      <c r="Q141" s="8"/>
      <c r="R141" s="8"/>
      <c r="S141" s="8"/>
      <c r="T141" s="8"/>
      <c r="U141" s="8"/>
      <c r="V141" s="8"/>
      <c r="W141" s="8"/>
      <c r="X141" s="8"/>
    </row>
    <row r="142" spans="7:24">
      <c r="G142" s="8"/>
      <c r="H142" s="8"/>
      <c r="I142" s="8"/>
      <c r="J142" s="8"/>
      <c r="K142" s="8"/>
      <c r="L142" s="8"/>
      <c r="M142" s="8"/>
      <c r="N142" s="8"/>
      <c r="O142" s="8"/>
      <c r="P142" s="8"/>
      <c r="Q142" s="8"/>
      <c r="R142" s="8"/>
      <c r="S142" s="8"/>
      <c r="T142" s="8"/>
      <c r="U142" s="8"/>
      <c r="V142" s="8"/>
      <c r="W142" s="8"/>
      <c r="X142" s="8"/>
    </row>
    <row r="143" spans="7:24">
      <c r="G143" s="8"/>
      <c r="H143" s="8"/>
      <c r="I143" s="8"/>
      <c r="J143" s="8"/>
      <c r="K143" s="8"/>
      <c r="L143" s="8"/>
      <c r="M143" s="8"/>
      <c r="N143" s="8"/>
      <c r="O143" s="8"/>
      <c r="P143" s="8"/>
      <c r="Q143" s="8"/>
      <c r="R143" s="8"/>
      <c r="S143" s="8"/>
      <c r="T143" s="8"/>
      <c r="U143" s="8"/>
      <c r="V143" s="8"/>
      <c r="W143" s="8"/>
      <c r="X143" s="8"/>
    </row>
    <row r="144" spans="7:24">
      <c r="G144" s="8"/>
      <c r="H144" s="8"/>
      <c r="I144" s="8"/>
      <c r="J144" s="8"/>
      <c r="K144" s="8"/>
      <c r="L144" s="8"/>
      <c r="M144" s="8"/>
      <c r="N144" s="8"/>
      <c r="O144" s="8"/>
      <c r="P144" s="8"/>
      <c r="Q144" s="8"/>
      <c r="R144" s="8"/>
      <c r="S144" s="8"/>
      <c r="T144" s="8"/>
      <c r="U144" s="8"/>
      <c r="V144" s="8"/>
      <c r="W144" s="8"/>
      <c r="X144" s="8"/>
    </row>
    <row r="145" spans="7:24">
      <c r="G145" s="8"/>
      <c r="H145" s="8"/>
      <c r="I145" s="8"/>
      <c r="J145" s="8"/>
      <c r="K145" s="8"/>
      <c r="L145" s="8"/>
      <c r="M145" s="8"/>
      <c r="N145" s="8"/>
      <c r="O145" s="8"/>
      <c r="P145" s="8"/>
      <c r="Q145" s="8"/>
      <c r="R145" s="8"/>
      <c r="S145" s="8"/>
      <c r="T145" s="8"/>
      <c r="U145" s="8"/>
      <c r="V145" s="8"/>
      <c r="W145" s="8"/>
      <c r="X145" s="8"/>
    </row>
    <row r="146" spans="7:24">
      <c r="G146" s="8"/>
      <c r="H146" s="8"/>
      <c r="I146" s="8"/>
      <c r="J146" s="8"/>
      <c r="K146" s="8"/>
      <c r="L146" s="8"/>
      <c r="M146" s="8"/>
      <c r="N146" s="8"/>
      <c r="O146" s="8"/>
      <c r="P146" s="8"/>
      <c r="Q146" s="8"/>
      <c r="R146" s="8"/>
      <c r="S146" s="8"/>
      <c r="T146" s="8"/>
      <c r="U146" s="8"/>
      <c r="V146" s="8"/>
      <c r="W146" s="8"/>
      <c r="X146" s="8"/>
    </row>
    <row r="147" spans="7:24">
      <c r="G147" s="8"/>
      <c r="H147" s="8"/>
      <c r="I147" s="8"/>
      <c r="J147" s="8"/>
      <c r="K147" s="8"/>
      <c r="L147" s="8"/>
      <c r="M147" s="8"/>
      <c r="N147" s="8"/>
      <c r="O147" s="8"/>
      <c r="P147" s="8"/>
      <c r="Q147" s="8"/>
      <c r="R147" s="8"/>
      <c r="S147" s="8"/>
      <c r="T147" s="8"/>
      <c r="U147" s="8"/>
      <c r="V147" s="8"/>
      <c r="W147" s="8"/>
      <c r="X147" s="8"/>
    </row>
    <row r="148" spans="7:24">
      <c r="G148" s="8"/>
      <c r="H148" s="8"/>
      <c r="I148" s="8"/>
      <c r="J148" s="8"/>
      <c r="K148" s="8"/>
      <c r="L148" s="8"/>
      <c r="M148" s="8"/>
      <c r="N148" s="8"/>
      <c r="O148" s="8"/>
      <c r="P148" s="8"/>
      <c r="Q148" s="8"/>
      <c r="R148" s="8"/>
      <c r="S148" s="8"/>
      <c r="T148" s="8"/>
      <c r="U148" s="8"/>
      <c r="V148" s="8"/>
      <c r="W148" s="8"/>
      <c r="X148" s="8"/>
    </row>
    <row r="149" spans="7:24">
      <c r="G149" s="8"/>
      <c r="H149" s="8"/>
      <c r="I149" s="8"/>
      <c r="J149" s="8"/>
      <c r="K149" s="8"/>
      <c r="L149" s="8"/>
      <c r="M149" s="8"/>
      <c r="N149" s="8"/>
      <c r="O149" s="8"/>
      <c r="P149" s="8"/>
      <c r="Q149" s="8"/>
      <c r="R149" s="8"/>
      <c r="S149" s="8"/>
      <c r="T149" s="8"/>
      <c r="U149" s="8"/>
      <c r="V149" s="8"/>
      <c r="W149" s="8"/>
      <c r="X149" s="8"/>
    </row>
    <row r="150" spans="7:24">
      <c r="G150" s="8"/>
      <c r="H150" s="8"/>
      <c r="I150" s="8"/>
      <c r="J150" s="8"/>
      <c r="K150" s="8"/>
      <c r="L150" s="8"/>
      <c r="M150" s="8"/>
      <c r="N150" s="8"/>
      <c r="O150" s="8"/>
      <c r="P150" s="8"/>
      <c r="Q150" s="8"/>
      <c r="R150" s="8"/>
      <c r="S150" s="8"/>
      <c r="T150" s="8"/>
      <c r="U150" s="8"/>
      <c r="V150" s="8"/>
      <c r="W150" s="8"/>
      <c r="X150" s="8"/>
    </row>
    <row r="151" spans="7:24">
      <c r="G151" s="8"/>
      <c r="H151" s="8"/>
      <c r="I151" s="8"/>
      <c r="J151" s="8"/>
      <c r="K151" s="8"/>
      <c r="L151" s="8"/>
      <c r="M151" s="8"/>
      <c r="N151" s="8"/>
      <c r="O151" s="8"/>
      <c r="P151" s="8"/>
      <c r="Q151" s="8"/>
      <c r="R151" s="8"/>
      <c r="S151" s="8"/>
      <c r="T151" s="8"/>
      <c r="U151" s="8"/>
      <c r="V151" s="8"/>
      <c r="W151" s="8"/>
      <c r="X151" s="8"/>
    </row>
    <row r="152" spans="7:24">
      <c r="G152" s="8"/>
      <c r="H152" s="8"/>
      <c r="I152" s="8"/>
      <c r="J152" s="8"/>
      <c r="K152" s="8"/>
      <c r="L152" s="8"/>
      <c r="M152" s="8"/>
      <c r="N152" s="8"/>
      <c r="O152" s="8"/>
      <c r="P152" s="8"/>
      <c r="Q152" s="8"/>
      <c r="R152" s="8"/>
      <c r="S152" s="8"/>
      <c r="T152" s="8"/>
      <c r="U152" s="8"/>
      <c r="V152" s="8"/>
      <c r="W152" s="8"/>
      <c r="X152" s="8"/>
    </row>
    <row r="153" spans="7:24">
      <c r="G153" s="8"/>
      <c r="H153" s="8"/>
      <c r="I153" s="8"/>
      <c r="J153" s="8"/>
      <c r="K153" s="8"/>
      <c r="L153" s="8"/>
      <c r="M153" s="8"/>
      <c r="N153" s="8"/>
      <c r="O153" s="8"/>
      <c r="P153" s="8"/>
      <c r="Q153" s="8"/>
      <c r="R153" s="8"/>
      <c r="S153" s="8"/>
      <c r="T153" s="8"/>
      <c r="U153" s="8"/>
      <c r="V153" s="8"/>
      <c r="W153" s="8"/>
      <c r="X153" s="8"/>
    </row>
    <row r="154" spans="7:24">
      <c r="G154" s="8"/>
      <c r="H154" s="8"/>
      <c r="I154" s="8"/>
      <c r="J154" s="8"/>
      <c r="K154" s="8"/>
      <c r="L154" s="8"/>
      <c r="M154" s="8"/>
      <c r="N154" s="8"/>
      <c r="O154" s="8"/>
      <c r="P154" s="8"/>
      <c r="Q154" s="8"/>
      <c r="R154" s="8"/>
      <c r="S154" s="8"/>
      <c r="T154" s="8"/>
      <c r="U154" s="8"/>
      <c r="V154" s="8"/>
      <c r="W154" s="8"/>
      <c r="X154" s="8"/>
    </row>
    <row r="155" spans="7:24">
      <c r="G155" s="8"/>
      <c r="H155" s="8"/>
      <c r="I155" s="8"/>
      <c r="J155" s="8"/>
      <c r="K155" s="8"/>
      <c r="L155" s="8"/>
      <c r="M155" s="8"/>
      <c r="N155" s="8"/>
      <c r="O155" s="8"/>
      <c r="P155" s="8"/>
      <c r="Q155" s="8"/>
      <c r="R155" s="8"/>
      <c r="S155" s="8"/>
      <c r="T155" s="8"/>
      <c r="U155" s="8"/>
      <c r="V155" s="8"/>
      <c r="W155" s="8"/>
      <c r="X155" s="8"/>
    </row>
    <row r="156" spans="7:24">
      <c r="G156" s="8"/>
      <c r="H156" s="8"/>
      <c r="I156" s="8"/>
      <c r="J156" s="8"/>
      <c r="K156" s="8"/>
      <c r="L156" s="8"/>
      <c r="M156" s="8"/>
      <c r="N156" s="8"/>
      <c r="O156" s="8"/>
      <c r="P156" s="8"/>
      <c r="Q156" s="8"/>
      <c r="R156" s="8"/>
      <c r="S156" s="8"/>
      <c r="T156" s="8"/>
      <c r="U156" s="8"/>
      <c r="V156" s="8"/>
      <c r="W156" s="8"/>
      <c r="X156" s="8"/>
    </row>
    <row r="157" spans="7:24">
      <c r="G157" s="8"/>
      <c r="H157" s="8"/>
      <c r="I157" s="8"/>
      <c r="J157" s="8"/>
      <c r="K157" s="8"/>
      <c r="L157" s="8"/>
      <c r="M157" s="8"/>
      <c r="N157" s="8"/>
      <c r="O157" s="8"/>
      <c r="P157" s="8"/>
      <c r="Q157" s="8"/>
      <c r="R157" s="8"/>
      <c r="S157" s="8"/>
      <c r="T157" s="8"/>
      <c r="U157" s="8"/>
      <c r="V157" s="8"/>
      <c r="W157" s="8"/>
      <c r="X157" s="8"/>
    </row>
    <row r="158" spans="7:24">
      <c r="G158" s="8"/>
      <c r="H158" s="8"/>
      <c r="I158" s="8"/>
      <c r="J158" s="8"/>
      <c r="K158" s="8"/>
      <c r="L158" s="8"/>
      <c r="M158" s="8"/>
      <c r="N158" s="8"/>
      <c r="O158" s="8"/>
      <c r="P158" s="8"/>
      <c r="Q158" s="8"/>
      <c r="R158" s="8"/>
      <c r="S158" s="8"/>
      <c r="T158" s="8"/>
      <c r="U158" s="8"/>
      <c r="V158" s="8"/>
      <c r="W158" s="8"/>
      <c r="X158" s="8"/>
    </row>
    <row r="159" spans="7:24">
      <c r="G159" s="8"/>
      <c r="H159" s="8"/>
      <c r="I159" s="8"/>
      <c r="J159" s="8"/>
      <c r="K159" s="8"/>
      <c r="L159" s="8"/>
      <c r="M159" s="8"/>
      <c r="N159" s="8"/>
      <c r="O159" s="8"/>
      <c r="P159" s="8"/>
      <c r="Q159" s="8"/>
      <c r="R159" s="8"/>
      <c r="S159" s="8"/>
      <c r="T159" s="8"/>
      <c r="U159" s="8"/>
      <c r="V159" s="8"/>
      <c r="W159" s="8"/>
      <c r="X159" s="8"/>
    </row>
    <row r="160" spans="7:24">
      <c r="G160" s="8"/>
      <c r="H160" s="8"/>
      <c r="I160" s="8"/>
      <c r="J160" s="8"/>
      <c r="K160" s="8"/>
      <c r="L160" s="8"/>
      <c r="M160" s="8"/>
      <c r="N160" s="8"/>
      <c r="O160" s="8"/>
      <c r="P160" s="8"/>
      <c r="Q160" s="8"/>
      <c r="R160" s="8"/>
      <c r="S160" s="8"/>
      <c r="T160" s="8"/>
      <c r="U160" s="8"/>
      <c r="V160" s="8"/>
      <c r="W160" s="8"/>
      <c r="X160" s="8"/>
    </row>
    <row r="161" spans="7:24">
      <c r="G161" s="8"/>
      <c r="H161" s="8"/>
      <c r="I161" s="8"/>
      <c r="J161" s="8"/>
      <c r="K161" s="8"/>
      <c r="L161" s="8"/>
      <c r="M161" s="8"/>
      <c r="N161" s="8"/>
      <c r="O161" s="8"/>
      <c r="P161" s="8"/>
      <c r="Q161" s="8"/>
      <c r="R161" s="8"/>
      <c r="S161" s="8"/>
      <c r="T161" s="8"/>
      <c r="U161" s="8"/>
      <c r="V161" s="8"/>
      <c r="W161" s="8"/>
      <c r="X161" s="8"/>
    </row>
    <row r="162" spans="7:24">
      <c r="G162" s="8"/>
      <c r="H162" s="8"/>
      <c r="I162" s="8"/>
      <c r="J162" s="8"/>
      <c r="K162" s="8"/>
      <c r="L162" s="8"/>
      <c r="M162" s="8"/>
      <c r="N162" s="8"/>
      <c r="O162" s="8"/>
      <c r="P162" s="8"/>
      <c r="Q162" s="8"/>
      <c r="R162" s="8"/>
      <c r="S162" s="8"/>
      <c r="T162" s="8"/>
      <c r="U162" s="8"/>
      <c r="V162" s="8"/>
      <c r="W162" s="8"/>
      <c r="X162" s="8"/>
    </row>
    <row r="163" spans="7:24">
      <c r="G163" s="8"/>
      <c r="H163" s="8"/>
      <c r="I163" s="8"/>
      <c r="J163" s="8"/>
      <c r="K163" s="8"/>
      <c r="L163" s="8"/>
      <c r="M163" s="8"/>
      <c r="N163" s="8"/>
      <c r="O163" s="8"/>
      <c r="P163" s="8"/>
      <c r="Q163" s="8"/>
      <c r="R163" s="8"/>
      <c r="S163" s="8"/>
      <c r="T163" s="8"/>
      <c r="U163" s="8"/>
      <c r="V163" s="8"/>
      <c r="W163" s="8"/>
      <c r="X163" s="8"/>
    </row>
    <row r="164" spans="7:24">
      <c r="G164" s="8"/>
      <c r="H164" s="8"/>
      <c r="I164" s="8"/>
      <c r="J164" s="8"/>
      <c r="K164" s="8"/>
      <c r="L164" s="8"/>
      <c r="M164" s="8"/>
      <c r="N164" s="8"/>
      <c r="O164" s="8"/>
      <c r="P164" s="8"/>
      <c r="Q164" s="8"/>
      <c r="R164" s="8"/>
      <c r="S164" s="8"/>
      <c r="T164" s="8"/>
      <c r="U164" s="8"/>
      <c r="V164" s="8"/>
      <c r="W164" s="8"/>
      <c r="X164" s="8"/>
    </row>
    <row r="165" spans="7:24">
      <c r="G165" s="8"/>
      <c r="H165" s="8"/>
      <c r="I165" s="8"/>
      <c r="J165" s="8"/>
      <c r="K165" s="8"/>
      <c r="L165" s="8"/>
      <c r="M165" s="8"/>
      <c r="N165" s="8"/>
      <c r="O165" s="8"/>
      <c r="P165" s="8"/>
      <c r="Q165" s="8"/>
      <c r="R165" s="8"/>
      <c r="S165" s="8"/>
      <c r="T165" s="8"/>
      <c r="U165" s="8"/>
      <c r="V165" s="8"/>
      <c r="W165" s="8"/>
      <c r="X165" s="8"/>
    </row>
    <row r="166" spans="7:24">
      <c r="G166" s="8"/>
      <c r="H166" s="8"/>
      <c r="I166" s="8"/>
      <c r="J166" s="8"/>
      <c r="K166" s="8"/>
      <c r="L166" s="8"/>
      <c r="M166" s="8"/>
      <c r="N166" s="8"/>
      <c r="O166" s="8"/>
      <c r="P166" s="8"/>
      <c r="Q166" s="8"/>
      <c r="R166" s="8"/>
      <c r="S166" s="8"/>
      <c r="T166" s="8"/>
      <c r="U166" s="8"/>
      <c r="V166" s="8"/>
      <c r="W166" s="8"/>
      <c r="X166" s="8"/>
    </row>
    <row r="167" spans="7:24">
      <c r="G167" s="8"/>
      <c r="H167" s="8"/>
      <c r="I167" s="8"/>
      <c r="J167" s="8"/>
      <c r="K167" s="8"/>
      <c r="L167" s="8"/>
      <c r="M167" s="8"/>
      <c r="N167" s="8"/>
      <c r="O167" s="8"/>
      <c r="P167" s="8"/>
      <c r="Q167" s="8"/>
      <c r="R167" s="8"/>
      <c r="S167" s="8"/>
      <c r="T167" s="8"/>
      <c r="U167" s="8"/>
      <c r="V167" s="8"/>
      <c r="W167" s="8"/>
      <c r="X167" s="8"/>
    </row>
    <row r="168" spans="7:24">
      <c r="G168" s="8"/>
      <c r="H168" s="8"/>
      <c r="I168" s="8"/>
      <c r="J168" s="8"/>
      <c r="K168" s="8"/>
      <c r="L168" s="8"/>
      <c r="M168" s="8"/>
      <c r="N168" s="8"/>
      <c r="O168" s="8"/>
      <c r="P168" s="8"/>
      <c r="Q168" s="8"/>
      <c r="R168" s="8"/>
      <c r="S168" s="8"/>
      <c r="T168" s="8"/>
      <c r="U168" s="8"/>
      <c r="V168" s="8"/>
      <c r="W168" s="8"/>
      <c r="X168" s="8"/>
    </row>
    <row r="169" spans="7:24">
      <c r="G169" s="8"/>
      <c r="H169" s="8"/>
      <c r="I169" s="8"/>
      <c r="J169" s="8"/>
      <c r="K169" s="8"/>
      <c r="L169" s="8"/>
      <c r="M169" s="8"/>
      <c r="N169" s="8"/>
      <c r="O169" s="8"/>
      <c r="P169" s="8"/>
      <c r="Q169" s="8"/>
      <c r="R169" s="8"/>
      <c r="S169" s="8"/>
      <c r="T169" s="8"/>
      <c r="U169" s="8"/>
      <c r="V169" s="8"/>
      <c r="W169" s="8"/>
      <c r="X169" s="8"/>
    </row>
    <row r="170" spans="7:24">
      <c r="G170" s="8"/>
      <c r="H170" s="8"/>
      <c r="I170" s="8"/>
      <c r="J170" s="8"/>
      <c r="K170" s="8"/>
      <c r="L170" s="8"/>
      <c r="M170" s="8"/>
      <c r="N170" s="8"/>
      <c r="O170" s="8"/>
      <c r="P170" s="8"/>
      <c r="Q170" s="8"/>
      <c r="R170" s="8"/>
      <c r="S170" s="8"/>
      <c r="T170" s="8"/>
      <c r="U170" s="8"/>
      <c r="V170" s="8"/>
      <c r="W170" s="8"/>
      <c r="X170" s="8"/>
    </row>
    <row r="171" spans="7:24">
      <c r="G171" s="8"/>
      <c r="H171" s="8"/>
      <c r="I171" s="8"/>
      <c r="J171" s="8"/>
      <c r="K171" s="8"/>
      <c r="L171" s="8"/>
      <c r="M171" s="8"/>
      <c r="N171" s="8"/>
      <c r="O171" s="8"/>
      <c r="P171" s="8"/>
      <c r="Q171" s="8"/>
      <c r="R171" s="8"/>
      <c r="S171" s="8"/>
      <c r="T171" s="8"/>
      <c r="U171" s="8"/>
      <c r="V171" s="8"/>
      <c r="W171" s="8"/>
      <c r="X171" s="8"/>
    </row>
    <row r="172" spans="7:24">
      <c r="G172" s="8"/>
      <c r="H172" s="8"/>
      <c r="I172" s="8"/>
      <c r="J172" s="8"/>
      <c r="K172" s="8"/>
      <c r="L172" s="8"/>
      <c r="M172" s="8"/>
      <c r="N172" s="8"/>
      <c r="O172" s="8"/>
      <c r="P172" s="8"/>
      <c r="Q172" s="8"/>
      <c r="R172" s="8"/>
      <c r="S172" s="8"/>
      <c r="T172" s="8"/>
      <c r="U172" s="8"/>
      <c r="V172" s="8"/>
      <c r="W172" s="8"/>
      <c r="X172" s="8"/>
    </row>
    <row r="173" spans="7:24">
      <c r="G173" s="8"/>
      <c r="H173" s="8"/>
      <c r="I173" s="8"/>
      <c r="J173" s="8"/>
      <c r="K173" s="8"/>
      <c r="L173" s="8"/>
      <c r="M173" s="8"/>
      <c r="N173" s="8"/>
      <c r="O173" s="8"/>
      <c r="P173" s="8"/>
      <c r="Q173" s="8"/>
      <c r="R173" s="8"/>
      <c r="S173" s="8"/>
      <c r="T173" s="8"/>
      <c r="U173" s="8"/>
      <c r="V173" s="8"/>
      <c r="W173" s="8"/>
      <c r="X173" s="8"/>
    </row>
    <row r="174" spans="7:24">
      <c r="G174" s="8"/>
      <c r="H174" s="8"/>
      <c r="I174" s="8"/>
      <c r="J174" s="8"/>
      <c r="K174" s="8"/>
      <c r="L174" s="8"/>
      <c r="M174" s="8"/>
      <c r="N174" s="8"/>
      <c r="O174" s="8"/>
      <c r="P174" s="8"/>
      <c r="Q174" s="8"/>
      <c r="R174" s="8"/>
      <c r="S174" s="8"/>
      <c r="T174" s="8"/>
      <c r="U174" s="8"/>
      <c r="V174" s="8"/>
      <c r="W174" s="8"/>
      <c r="X174" s="8"/>
    </row>
    <row r="175" spans="7:24">
      <c r="G175" s="8"/>
      <c r="H175" s="8"/>
      <c r="I175" s="8"/>
      <c r="J175" s="8"/>
      <c r="K175" s="8"/>
      <c r="L175" s="8"/>
      <c r="M175" s="8"/>
      <c r="N175" s="8"/>
      <c r="O175" s="8"/>
      <c r="P175" s="8"/>
      <c r="Q175" s="8"/>
      <c r="R175" s="8"/>
      <c r="S175" s="8"/>
      <c r="T175" s="8"/>
      <c r="U175" s="8"/>
      <c r="V175" s="8"/>
      <c r="W175" s="8"/>
      <c r="X175" s="8"/>
    </row>
    <row r="176" spans="7:24">
      <c r="G176" s="8"/>
      <c r="H176" s="8"/>
      <c r="I176" s="8"/>
      <c r="J176" s="8"/>
      <c r="K176" s="8"/>
      <c r="L176" s="8"/>
      <c r="M176" s="8"/>
      <c r="N176" s="8"/>
      <c r="O176" s="8"/>
      <c r="P176" s="8"/>
      <c r="Q176" s="8"/>
      <c r="R176" s="8"/>
      <c r="S176" s="8"/>
      <c r="T176" s="8"/>
      <c r="U176" s="8"/>
      <c r="V176" s="8"/>
      <c r="W176" s="8"/>
      <c r="X176" s="8"/>
    </row>
    <row r="177" spans="7:24">
      <c r="G177" s="8"/>
      <c r="H177" s="8"/>
      <c r="I177" s="8"/>
      <c r="J177" s="8"/>
      <c r="K177" s="8"/>
      <c r="L177" s="8"/>
      <c r="M177" s="8"/>
      <c r="N177" s="8"/>
      <c r="O177" s="8"/>
      <c r="P177" s="8"/>
      <c r="Q177" s="8"/>
      <c r="R177" s="8"/>
      <c r="S177" s="8"/>
      <c r="T177" s="8"/>
      <c r="U177" s="8"/>
      <c r="V177" s="8"/>
      <c r="W177" s="8"/>
      <c r="X177" s="8"/>
    </row>
    <row r="178" spans="7:24">
      <c r="G178" s="8"/>
      <c r="H178" s="8"/>
      <c r="I178" s="8"/>
      <c r="J178" s="8"/>
      <c r="K178" s="8"/>
      <c r="L178" s="8"/>
      <c r="M178" s="8"/>
      <c r="N178" s="8"/>
      <c r="O178" s="8"/>
      <c r="P178" s="8"/>
      <c r="Q178" s="8"/>
      <c r="R178" s="8"/>
      <c r="S178" s="8"/>
      <c r="T178" s="8"/>
      <c r="U178" s="8"/>
      <c r="V178" s="8"/>
      <c r="W178" s="8"/>
      <c r="X178" s="8"/>
    </row>
    <row r="179" spans="7:24">
      <c r="G179" s="8"/>
      <c r="H179" s="8"/>
      <c r="I179" s="8"/>
      <c r="J179" s="8"/>
      <c r="K179" s="8"/>
      <c r="L179" s="8"/>
      <c r="M179" s="8"/>
      <c r="N179" s="8"/>
      <c r="O179" s="8"/>
      <c r="P179" s="8"/>
      <c r="Q179" s="8"/>
      <c r="R179" s="8"/>
      <c r="S179" s="8"/>
      <c r="T179" s="8"/>
      <c r="U179" s="8"/>
      <c r="V179" s="8"/>
      <c r="W179" s="8"/>
      <c r="X179" s="8"/>
    </row>
    <row r="180" spans="7:24">
      <c r="G180" s="8"/>
      <c r="H180" s="8"/>
      <c r="I180" s="8"/>
      <c r="J180" s="8"/>
      <c r="K180" s="8"/>
      <c r="L180" s="8"/>
      <c r="M180" s="8"/>
      <c r="N180" s="8"/>
      <c r="O180" s="8"/>
      <c r="P180" s="8"/>
      <c r="Q180" s="8"/>
      <c r="R180" s="8"/>
      <c r="S180" s="8"/>
      <c r="T180" s="8"/>
      <c r="U180" s="8"/>
      <c r="V180" s="8"/>
      <c r="W180" s="8"/>
      <c r="X180" s="8"/>
    </row>
    <row r="181" spans="7:24">
      <c r="G181" s="8"/>
      <c r="H181" s="8"/>
      <c r="I181" s="8"/>
      <c r="J181" s="8"/>
      <c r="K181" s="8"/>
      <c r="L181" s="8"/>
      <c r="M181" s="8"/>
      <c r="N181" s="8"/>
      <c r="O181" s="8"/>
      <c r="P181" s="8"/>
      <c r="Q181" s="8"/>
      <c r="R181" s="8"/>
      <c r="S181" s="8"/>
      <c r="T181" s="8"/>
      <c r="U181" s="8"/>
      <c r="V181" s="8"/>
      <c r="W181" s="8"/>
      <c r="X181" s="8"/>
    </row>
    <row r="182" spans="7:24">
      <c r="G182" s="8"/>
      <c r="H182" s="8"/>
      <c r="I182" s="8"/>
      <c r="J182" s="8"/>
      <c r="K182" s="8"/>
      <c r="L182" s="8"/>
      <c r="M182" s="8"/>
      <c r="N182" s="8"/>
      <c r="O182" s="8"/>
      <c r="P182" s="8"/>
      <c r="Q182" s="8"/>
      <c r="R182" s="8"/>
      <c r="S182" s="8"/>
      <c r="T182" s="8"/>
      <c r="U182" s="8"/>
      <c r="V182" s="8"/>
      <c r="W182" s="8"/>
      <c r="X182" s="8"/>
    </row>
    <row r="183" spans="7:24">
      <c r="G183" s="8"/>
      <c r="H183" s="8"/>
      <c r="I183" s="8"/>
      <c r="J183" s="8"/>
      <c r="K183" s="8"/>
      <c r="L183" s="8"/>
      <c r="M183" s="8"/>
      <c r="N183" s="8"/>
      <c r="O183" s="8"/>
      <c r="P183" s="8"/>
      <c r="Q183" s="8"/>
      <c r="R183" s="8"/>
      <c r="S183" s="8"/>
      <c r="T183" s="8"/>
      <c r="U183" s="8"/>
      <c r="V183" s="8"/>
      <c r="W183" s="8"/>
      <c r="X183" s="8"/>
    </row>
    <row r="184" spans="7:24">
      <c r="G184" s="8"/>
      <c r="H184" s="8"/>
      <c r="I184" s="8"/>
      <c r="J184" s="8"/>
      <c r="K184" s="8"/>
      <c r="L184" s="8"/>
      <c r="M184" s="8"/>
      <c r="N184" s="8"/>
      <c r="O184" s="8"/>
      <c r="P184" s="8"/>
      <c r="Q184" s="8"/>
      <c r="R184" s="8"/>
      <c r="S184" s="8"/>
      <c r="T184" s="8"/>
      <c r="U184" s="8"/>
      <c r="V184" s="8"/>
      <c r="W184" s="8"/>
      <c r="X184" s="8"/>
    </row>
    <row r="185" spans="7:24">
      <c r="G185" s="8"/>
      <c r="H185" s="8"/>
      <c r="I185" s="8"/>
      <c r="J185" s="8"/>
      <c r="K185" s="8"/>
      <c r="L185" s="8"/>
      <c r="M185" s="8"/>
      <c r="N185" s="8"/>
      <c r="O185" s="8"/>
      <c r="P185" s="8"/>
      <c r="Q185" s="8"/>
      <c r="R185" s="8"/>
      <c r="S185" s="8"/>
      <c r="T185" s="8"/>
      <c r="U185" s="8"/>
      <c r="V185" s="8"/>
      <c r="W185" s="8"/>
      <c r="X185" s="8"/>
    </row>
    <row r="186" spans="7:24">
      <c r="G186" s="8"/>
      <c r="H186" s="8"/>
      <c r="I186" s="8"/>
      <c r="J186" s="8"/>
      <c r="K186" s="8"/>
      <c r="L186" s="8"/>
      <c r="M186" s="8"/>
      <c r="N186" s="8"/>
      <c r="O186" s="8"/>
      <c r="P186" s="8"/>
      <c r="Q186" s="8"/>
      <c r="R186" s="8"/>
      <c r="S186" s="8"/>
      <c r="T186" s="8"/>
      <c r="U186" s="8"/>
      <c r="V186" s="8"/>
      <c r="W186" s="8"/>
      <c r="X186" s="8"/>
    </row>
    <row r="187" spans="7:24">
      <c r="G187" s="8"/>
      <c r="H187" s="8"/>
      <c r="I187" s="8"/>
      <c r="J187" s="8"/>
      <c r="K187" s="8"/>
      <c r="L187" s="8"/>
      <c r="M187" s="8"/>
      <c r="N187" s="8"/>
      <c r="O187" s="8"/>
      <c r="P187" s="8"/>
      <c r="Q187" s="8"/>
      <c r="R187" s="8"/>
      <c r="S187" s="8"/>
      <c r="T187" s="8"/>
      <c r="U187" s="8"/>
      <c r="V187" s="8"/>
      <c r="W187" s="8"/>
      <c r="X187" s="8"/>
    </row>
    <row r="188" spans="7:24">
      <c r="G188" s="8"/>
      <c r="H188" s="8"/>
      <c r="I188" s="8"/>
      <c r="J188" s="8"/>
      <c r="K188" s="8"/>
      <c r="L188" s="8"/>
      <c r="M188" s="8"/>
      <c r="N188" s="8"/>
      <c r="O188" s="8"/>
      <c r="P188" s="8"/>
      <c r="Q188" s="8"/>
      <c r="R188" s="8"/>
      <c r="S188" s="8"/>
      <c r="T188" s="8"/>
      <c r="U188" s="8"/>
      <c r="V188" s="8"/>
      <c r="W188" s="8"/>
      <c r="X188" s="8"/>
    </row>
    <row r="189" spans="7:24">
      <c r="G189" s="8"/>
      <c r="H189" s="8"/>
      <c r="I189" s="8"/>
      <c r="J189" s="8"/>
      <c r="K189" s="8"/>
      <c r="L189" s="8"/>
      <c r="M189" s="8"/>
      <c r="N189" s="8"/>
      <c r="O189" s="8"/>
      <c r="P189" s="8"/>
      <c r="Q189" s="8"/>
      <c r="R189" s="8"/>
      <c r="S189" s="8"/>
      <c r="T189" s="8"/>
      <c r="U189" s="8"/>
      <c r="V189" s="8"/>
      <c r="W189" s="8"/>
      <c r="X189" s="8"/>
    </row>
    <row r="190" spans="7:24">
      <c r="G190" s="8"/>
      <c r="H190" s="8"/>
      <c r="I190" s="8"/>
      <c r="J190" s="8"/>
      <c r="K190" s="8"/>
      <c r="L190" s="8"/>
      <c r="M190" s="8"/>
      <c r="N190" s="8"/>
      <c r="O190" s="8"/>
      <c r="P190" s="8"/>
      <c r="Q190" s="8"/>
      <c r="R190" s="8"/>
      <c r="S190" s="8"/>
      <c r="T190" s="8"/>
      <c r="U190" s="8"/>
      <c r="V190" s="8"/>
      <c r="W190" s="8"/>
      <c r="X190" s="8"/>
    </row>
    <row r="191" spans="7:24">
      <c r="G191" s="8"/>
      <c r="H191" s="8"/>
      <c r="I191" s="8"/>
      <c r="J191" s="8"/>
      <c r="K191" s="8"/>
      <c r="L191" s="8"/>
      <c r="M191" s="8"/>
      <c r="N191" s="8"/>
      <c r="O191" s="8"/>
      <c r="P191" s="8"/>
      <c r="Q191" s="8"/>
      <c r="R191" s="8"/>
      <c r="S191" s="8"/>
      <c r="T191" s="8"/>
      <c r="U191" s="8"/>
      <c r="V191" s="8"/>
      <c r="W191" s="8"/>
      <c r="X191" s="8"/>
    </row>
    <row r="192" spans="7:24">
      <c r="G192" s="8"/>
      <c r="H192" s="8"/>
      <c r="I192" s="8"/>
      <c r="J192" s="8"/>
      <c r="K192" s="8"/>
      <c r="L192" s="8"/>
      <c r="M192" s="8"/>
      <c r="N192" s="8"/>
      <c r="O192" s="8"/>
      <c r="P192" s="8"/>
      <c r="Q192" s="8"/>
      <c r="R192" s="8"/>
      <c r="S192" s="8"/>
      <c r="T192" s="8"/>
      <c r="U192" s="8"/>
      <c r="V192" s="8"/>
      <c r="W192" s="8"/>
      <c r="X192" s="8"/>
    </row>
    <row r="193" spans="7:24">
      <c r="G193" s="8"/>
      <c r="H193" s="8"/>
      <c r="I193" s="8"/>
      <c r="J193" s="8"/>
      <c r="K193" s="8"/>
      <c r="L193" s="8"/>
      <c r="M193" s="8"/>
      <c r="N193" s="8"/>
      <c r="O193" s="8"/>
      <c r="P193" s="8"/>
      <c r="Q193" s="8"/>
      <c r="R193" s="8"/>
      <c r="S193" s="8"/>
      <c r="T193" s="8"/>
      <c r="U193" s="8"/>
      <c r="V193" s="8"/>
      <c r="W193" s="8"/>
      <c r="X193" s="8"/>
    </row>
    <row r="194" spans="7:24">
      <c r="G194" s="8"/>
      <c r="H194" s="8"/>
      <c r="I194" s="8"/>
      <c r="J194" s="8"/>
      <c r="K194" s="8"/>
      <c r="L194" s="8"/>
      <c r="M194" s="8"/>
      <c r="N194" s="8"/>
      <c r="O194" s="8"/>
      <c r="P194" s="8"/>
      <c r="Q194" s="8"/>
      <c r="R194" s="8"/>
      <c r="S194" s="8"/>
      <c r="T194" s="8"/>
      <c r="U194" s="8"/>
      <c r="V194" s="8"/>
      <c r="W194" s="8"/>
      <c r="X194" s="8"/>
    </row>
    <row r="195" spans="7:24">
      <c r="G195" s="8"/>
      <c r="H195" s="8"/>
      <c r="I195" s="8"/>
      <c r="J195" s="8"/>
      <c r="K195" s="8"/>
      <c r="L195" s="8"/>
      <c r="M195" s="8"/>
      <c r="N195" s="8"/>
      <c r="O195" s="8"/>
      <c r="P195" s="8"/>
      <c r="Q195" s="8"/>
      <c r="R195" s="8"/>
      <c r="S195" s="8"/>
      <c r="T195" s="8"/>
      <c r="U195" s="8"/>
      <c r="V195" s="8"/>
      <c r="W195" s="8"/>
      <c r="X195" s="8"/>
    </row>
    <row r="196" spans="7:24">
      <c r="G196" s="8"/>
      <c r="H196" s="8"/>
      <c r="I196" s="8"/>
      <c r="J196" s="8"/>
      <c r="K196" s="8"/>
      <c r="L196" s="8"/>
      <c r="M196" s="8"/>
      <c r="N196" s="8"/>
      <c r="O196" s="8"/>
      <c r="P196" s="8"/>
      <c r="Q196" s="8"/>
      <c r="R196" s="8"/>
      <c r="S196" s="8"/>
      <c r="T196" s="8"/>
      <c r="U196" s="8"/>
      <c r="V196" s="8"/>
      <c r="W196" s="8"/>
      <c r="X196" s="8"/>
    </row>
    <row r="197" spans="7:24">
      <c r="G197" s="8"/>
      <c r="H197" s="8"/>
      <c r="I197" s="8"/>
      <c r="J197" s="8"/>
      <c r="K197" s="8"/>
      <c r="L197" s="8"/>
      <c r="M197" s="8"/>
      <c r="N197" s="8"/>
      <c r="O197" s="8"/>
      <c r="P197" s="8"/>
      <c r="Q197" s="8"/>
      <c r="R197" s="8"/>
      <c r="S197" s="8"/>
      <c r="T197" s="8"/>
      <c r="U197" s="8"/>
      <c r="V197" s="8"/>
      <c r="W197" s="8"/>
      <c r="X197" s="8"/>
    </row>
    <row r="198" spans="7:24">
      <c r="G198" s="8"/>
      <c r="H198" s="8"/>
      <c r="I198" s="8"/>
      <c r="J198" s="8"/>
      <c r="K198" s="8"/>
      <c r="L198" s="8"/>
      <c r="M198" s="8"/>
      <c r="N198" s="8"/>
      <c r="O198" s="8"/>
      <c r="P198" s="8"/>
      <c r="Q198" s="8"/>
      <c r="R198" s="8"/>
      <c r="S198" s="8"/>
      <c r="T198" s="8"/>
      <c r="U198" s="8"/>
      <c r="V198" s="8"/>
      <c r="W198" s="8"/>
      <c r="X198" s="8"/>
    </row>
    <row r="199" spans="7:24">
      <c r="G199" s="8"/>
      <c r="H199" s="8"/>
      <c r="I199" s="8"/>
      <c r="J199" s="8"/>
      <c r="K199" s="8"/>
      <c r="L199" s="8"/>
      <c r="M199" s="8"/>
      <c r="N199" s="8"/>
      <c r="O199" s="8"/>
      <c r="P199" s="8"/>
      <c r="Q199" s="8"/>
      <c r="R199" s="8"/>
      <c r="S199" s="8"/>
      <c r="T199" s="8"/>
      <c r="U199" s="8"/>
      <c r="V199" s="8"/>
      <c r="W199" s="8"/>
      <c r="X199" s="8"/>
    </row>
    <row r="200" spans="7:24">
      <c r="G200" s="8"/>
      <c r="H200" s="8"/>
      <c r="I200" s="8"/>
      <c r="J200" s="8"/>
      <c r="K200" s="8"/>
      <c r="L200" s="8"/>
      <c r="M200" s="8"/>
      <c r="N200" s="8"/>
      <c r="O200" s="8"/>
      <c r="P200" s="8"/>
      <c r="Q200" s="8"/>
      <c r="R200" s="8"/>
      <c r="S200" s="8"/>
      <c r="T200" s="8"/>
      <c r="U200" s="8"/>
      <c r="V200" s="8"/>
      <c r="W200" s="8"/>
      <c r="X200" s="8"/>
    </row>
    <row r="201" spans="7:24">
      <c r="G201" s="8"/>
      <c r="H201" s="8"/>
      <c r="I201" s="8"/>
      <c r="J201" s="8"/>
      <c r="K201" s="8"/>
      <c r="L201" s="8"/>
      <c r="M201" s="8"/>
      <c r="N201" s="8"/>
      <c r="O201" s="8"/>
      <c r="P201" s="8"/>
      <c r="Q201" s="8"/>
      <c r="R201" s="8"/>
      <c r="S201" s="8"/>
      <c r="T201" s="8"/>
      <c r="U201" s="8"/>
      <c r="V201" s="8"/>
      <c r="W201" s="8"/>
      <c r="X201" s="8"/>
    </row>
    <row r="202" spans="7:24">
      <c r="G202" s="8"/>
      <c r="H202" s="8"/>
      <c r="I202" s="8"/>
      <c r="J202" s="8"/>
      <c r="K202" s="8"/>
      <c r="L202" s="8"/>
      <c r="M202" s="8"/>
      <c r="N202" s="8"/>
      <c r="O202" s="8"/>
      <c r="P202" s="8"/>
      <c r="Q202" s="8"/>
      <c r="R202" s="8"/>
      <c r="S202" s="8"/>
      <c r="T202" s="8"/>
      <c r="U202" s="8"/>
      <c r="V202" s="8"/>
      <c r="W202" s="8"/>
      <c r="X202" s="8"/>
    </row>
    <row r="203" spans="7:24">
      <c r="G203" s="8"/>
      <c r="H203" s="8"/>
      <c r="I203" s="8"/>
      <c r="J203" s="8"/>
      <c r="K203" s="8"/>
      <c r="L203" s="8"/>
      <c r="M203" s="8"/>
      <c r="N203" s="8"/>
      <c r="O203" s="8"/>
      <c r="P203" s="8"/>
      <c r="Q203" s="8"/>
      <c r="R203" s="8"/>
      <c r="S203" s="8"/>
      <c r="T203" s="8"/>
      <c r="U203" s="8"/>
      <c r="V203" s="8"/>
      <c r="W203" s="8"/>
      <c r="X203" s="8"/>
    </row>
    <row r="204" spans="7:24">
      <c r="G204" s="8"/>
      <c r="H204" s="8"/>
      <c r="I204" s="8"/>
      <c r="J204" s="8"/>
      <c r="K204" s="8"/>
      <c r="L204" s="8"/>
      <c r="M204" s="8"/>
      <c r="N204" s="8"/>
      <c r="O204" s="8"/>
      <c r="P204" s="8"/>
      <c r="Q204" s="8"/>
      <c r="R204" s="8"/>
      <c r="S204" s="8"/>
      <c r="T204" s="8"/>
      <c r="U204" s="8"/>
      <c r="V204" s="8"/>
      <c r="W204" s="8"/>
      <c r="X204" s="8"/>
    </row>
    <row r="205" spans="7:24">
      <c r="G205" s="8"/>
      <c r="H205" s="8"/>
      <c r="I205" s="8"/>
      <c r="J205" s="8"/>
      <c r="K205" s="8"/>
      <c r="L205" s="8"/>
      <c r="M205" s="8"/>
      <c r="N205" s="8"/>
      <c r="O205" s="8"/>
      <c r="P205" s="8"/>
      <c r="Q205" s="8"/>
      <c r="R205" s="8"/>
      <c r="S205" s="8"/>
      <c r="T205" s="8"/>
      <c r="U205" s="8"/>
      <c r="V205" s="8"/>
      <c r="W205" s="8"/>
      <c r="X205" s="8"/>
    </row>
    <row r="206" spans="7:24">
      <c r="G206" s="8"/>
      <c r="H206" s="8"/>
      <c r="I206" s="8"/>
      <c r="J206" s="8"/>
      <c r="K206" s="8"/>
      <c r="L206" s="8"/>
      <c r="M206" s="8"/>
      <c r="N206" s="8"/>
      <c r="O206" s="8"/>
      <c r="P206" s="8"/>
      <c r="Q206" s="8"/>
      <c r="R206" s="8"/>
      <c r="S206" s="8"/>
      <c r="T206" s="8"/>
      <c r="U206" s="8"/>
      <c r="V206" s="8"/>
      <c r="W206" s="8"/>
      <c r="X206" s="8"/>
    </row>
    <row r="207" spans="7:24">
      <c r="G207" s="8"/>
      <c r="H207" s="8"/>
      <c r="I207" s="8"/>
      <c r="J207" s="8"/>
      <c r="K207" s="8"/>
      <c r="L207" s="8"/>
      <c r="M207" s="8"/>
      <c r="N207" s="8"/>
      <c r="O207" s="8"/>
      <c r="P207" s="8"/>
      <c r="Q207" s="8"/>
      <c r="R207" s="8"/>
      <c r="S207" s="8"/>
      <c r="T207" s="8"/>
      <c r="U207" s="8"/>
      <c r="V207" s="8"/>
      <c r="W207" s="8"/>
      <c r="X207" s="8"/>
    </row>
    <row r="208" spans="7:24">
      <c r="G208" s="8"/>
      <c r="H208" s="8"/>
      <c r="I208" s="8"/>
      <c r="J208" s="8"/>
      <c r="K208" s="8"/>
      <c r="L208" s="8"/>
      <c r="M208" s="8"/>
      <c r="N208" s="8"/>
      <c r="O208" s="8"/>
      <c r="P208" s="8"/>
      <c r="Q208" s="8"/>
      <c r="R208" s="8"/>
      <c r="S208" s="8"/>
      <c r="T208" s="8"/>
      <c r="U208" s="8"/>
      <c r="V208" s="8"/>
      <c r="W208" s="8"/>
      <c r="X208" s="8"/>
    </row>
    <row r="209" spans="7:24">
      <c r="G209" s="8"/>
      <c r="H209" s="8"/>
      <c r="I209" s="8"/>
      <c r="J209" s="8"/>
      <c r="K209" s="8"/>
      <c r="L209" s="8"/>
      <c r="M209" s="8"/>
      <c r="N209" s="8"/>
      <c r="O209" s="8"/>
      <c r="P209" s="8"/>
      <c r="Q209" s="8"/>
      <c r="R209" s="8"/>
      <c r="S209" s="8"/>
      <c r="T209" s="8"/>
      <c r="U209" s="8"/>
      <c r="V209" s="8"/>
      <c r="W209" s="8"/>
      <c r="X209" s="8"/>
    </row>
    <row r="210" spans="7:24">
      <c r="G210" s="8"/>
      <c r="H210" s="8"/>
      <c r="I210" s="8"/>
      <c r="J210" s="8"/>
      <c r="K210" s="8"/>
      <c r="L210" s="8"/>
      <c r="M210" s="8"/>
      <c r="N210" s="8"/>
      <c r="O210" s="8"/>
      <c r="P210" s="8"/>
      <c r="Q210" s="8"/>
      <c r="R210" s="8"/>
      <c r="S210" s="8"/>
      <c r="T210" s="8"/>
      <c r="U210" s="8"/>
      <c r="V210" s="8"/>
      <c r="W210" s="8"/>
      <c r="X210" s="8"/>
    </row>
    <row r="211" spans="7:24">
      <c r="G211" s="8"/>
      <c r="H211" s="8"/>
      <c r="I211" s="8"/>
      <c r="J211" s="8"/>
      <c r="K211" s="8"/>
      <c r="L211" s="8"/>
      <c r="M211" s="8"/>
      <c r="N211" s="8"/>
      <c r="O211" s="8"/>
      <c r="P211" s="8"/>
      <c r="Q211" s="8"/>
      <c r="R211" s="8"/>
      <c r="S211" s="8"/>
      <c r="T211" s="8"/>
      <c r="U211" s="8"/>
      <c r="V211" s="8"/>
      <c r="W211" s="8"/>
      <c r="X211" s="8"/>
    </row>
    <row r="212" spans="7:24">
      <c r="G212" s="8"/>
      <c r="H212" s="8"/>
      <c r="I212" s="8"/>
      <c r="J212" s="8"/>
      <c r="K212" s="8"/>
      <c r="L212" s="8"/>
      <c r="M212" s="8"/>
      <c r="N212" s="8"/>
      <c r="O212" s="8"/>
      <c r="P212" s="8"/>
      <c r="Q212" s="8"/>
      <c r="R212" s="8"/>
      <c r="S212" s="8"/>
      <c r="T212" s="8"/>
      <c r="U212" s="8"/>
      <c r="V212" s="8"/>
      <c r="W212" s="8"/>
      <c r="X212" s="8"/>
    </row>
    <row r="213" spans="7:24">
      <c r="G213" s="8"/>
      <c r="H213" s="8"/>
      <c r="I213" s="8"/>
      <c r="J213" s="8"/>
      <c r="K213" s="8"/>
      <c r="L213" s="8"/>
      <c r="M213" s="8"/>
      <c r="N213" s="8"/>
      <c r="O213" s="8"/>
      <c r="P213" s="8"/>
      <c r="Q213" s="8"/>
      <c r="R213" s="8"/>
      <c r="S213" s="8"/>
      <c r="T213" s="8"/>
      <c r="U213" s="8"/>
      <c r="V213" s="8"/>
      <c r="W213" s="8"/>
      <c r="X213" s="8"/>
    </row>
    <row r="214" spans="7:24">
      <c r="G214" s="8"/>
      <c r="H214" s="8"/>
      <c r="I214" s="8"/>
      <c r="J214" s="8"/>
      <c r="K214" s="8"/>
      <c r="L214" s="8"/>
      <c r="M214" s="8"/>
      <c r="N214" s="8"/>
      <c r="O214" s="8"/>
      <c r="P214" s="8"/>
      <c r="Q214" s="8"/>
      <c r="R214" s="8"/>
      <c r="S214" s="8"/>
      <c r="T214" s="8"/>
      <c r="U214" s="8"/>
      <c r="V214" s="8"/>
      <c r="W214" s="8"/>
      <c r="X214" s="8"/>
    </row>
    <row r="215" spans="7:24">
      <c r="G215" s="8"/>
      <c r="H215" s="8"/>
      <c r="I215" s="8"/>
      <c r="J215" s="8"/>
      <c r="K215" s="8"/>
      <c r="L215" s="8"/>
      <c r="M215" s="8"/>
      <c r="N215" s="8"/>
      <c r="O215" s="8"/>
      <c r="P215" s="8"/>
      <c r="Q215" s="8"/>
      <c r="R215" s="8"/>
      <c r="S215" s="8"/>
      <c r="T215" s="8"/>
      <c r="U215" s="8"/>
      <c r="V215" s="8"/>
      <c r="W215" s="8"/>
      <c r="X215" s="8"/>
    </row>
    <row r="216" spans="7:24">
      <c r="G216" s="8"/>
      <c r="H216" s="8"/>
      <c r="I216" s="8"/>
      <c r="J216" s="8"/>
      <c r="K216" s="8"/>
      <c r="L216" s="8"/>
      <c r="M216" s="8"/>
      <c r="N216" s="8"/>
      <c r="O216" s="8"/>
      <c r="P216" s="8"/>
      <c r="Q216" s="8"/>
      <c r="R216" s="8"/>
      <c r="S216" s="8"/>
      <c r="T216" s="8"/>
      <c r="U216" s="8"/>
      <c r="V216" s="8"/>
      <c r="W216" s="8"/>
      <c r="X216" s="8"/>
    </row>
    <row r="217" spans="7:24">
      <c r="G217" s="8"/>
      <c r="H217" s="8"/>
      <c r="I217" s="8"/>
      <c r="J217" s="8"/>
      <c r="K217" s="8"/>
      <c r="L217" s="8"/>
      <c r="M217" s="8"/>
      <c r="N217" s="8"/>
      <c r="O217" s="8"/>
      <c r="P217" s="8"/>
      <c r="Q217" s="8"/>
      <c r="R217" s="8"/>
      <c r="S217" s="8"/>
      <c r="T217" s="8"/>
      <c r="U217" s="8"/>
      <c r="V217" s="8"/>
      <c r="W217" s="8"/>
      <c r="X217" s="8"/>
    </row>
    <row r="218" spans="7:24">
      <c r="G218" s="8"/>
      <c r="H218" s="8"/>
      <c r="I218" s="8"/>
      <c r="J218" s="8"/>
      <c r="K218" s="8"/>
      <c r="L218" s="8"/>
      <c r="M218" s="8"/>
      <c r="N218" s="8"/>
      <c r="O218" s="8"/>
      <c r="P218" s="8"/>
      <c r="Q218" s="8"/>
      <c r="R218" s="8"/>
      <c r="S218" s="8"/>
      <c r="T218" s="8"/>
      <c r="U218" s="8"/>
      <c r="V218" s="8"/>
      <c r="W218" s="8"/>
      <c r="X218" s="8"/>
    </row>
    <row r="219" spans="7:24">
      <c r="G219" s="8"/>
      <c r="H219" s="8"/>
      <c r="I219" s="8"/>
      <c r="J219" s="8"/>
      <c r="K219" s="8"/>
      <c r="L219" s="8"/>
      <c r="M219" s="8"/>
      <c r="N219" s="8"/>
      <c r="O219" s="8"/>
      <c r="P219" s="8"/>
      <c r="Q219" s="8"/>
      <c r="R219" s="8"/>
      <c r="S219" s="8"/>
      <c r="T219" s="8"/>
      <c r="U219" s="8"/>
      <c r="V219" s="8"/>
      <c r="W219" s="8"/>
      <c r="X219" s="8"/>
    </row>
    <row r="220" spans="7:24">
      <c r="G220" s="8"/>
      <c r="H220" s="8"/>
      <c r="I220" s="8"/>
      <c r="J220" s="8"/>
      <c r="K220" s="8"/>
      <c r="L220" s="8"/>
      <c r="M220" s="8"/>
      <c r="N220" s="8"/>
      <c r="O220" s="8"/>
      <c r="P220" s="8"/>
      <c r="Q220" s="8"/>
      <c r="R220" s="8"/>
      <c r="S220" s="8"/>
      <c r="T220" s="8"/>
      <c r="U220" s="8"/>
      <c r="V220" s="8"/>
      <c r="W220" s="8"/>
      <c r="X220" s="8"/>
    </row>
    <row r="221" spans="7:24">
      <c r="G221" s="8"/>
      <c r="H221" s="8"/>
      <c r="I221" s="8"/>
      <c r="J221" s="8"/>
      <c r="K221" s="8"/>
      <c r="L221" s="8"/>
      <c r="M221" s="8"/>
      <c r="N221" s="8"/>
      <c r="O221" s="8"/>
      <c r="P221" s="8"/>
      <c r="Q221" s="8"/>
      <c r="R221" s="8"/>
      <c r="S221" s="8"/>
      <c r="T221" s="8"/>
      <c r="U221" s="8"/>
      <c r="V221" s="8"/>
      <c r="W221" s="8"/>
      <c r="X221" s="8"/>
    </row>
    <row r="222" spans="7:24">
      <c r="G222" s="8"/>
      <c r="H222" s="8"/>
      <c r="I222" s="8"/>
      <c r="J222" s="8"/>
      <c r="K222" s="8"/>
      <c r="L222" s="8"/>
      <c r="M222" s="8"/>
      <c r="N222" s="8"/>
      <c r="O222" s="8"/>
      <c r="P222" s="8"/>
      <c r="Q222" s="8"/>
      <c r="R222" s="8"/>
      <c r="S222" s="8"/>
      <c r="T222" s="8"/>
      <c r="U222" s="8"/>
      <c r="V222" s="8"/>
      <c r="W222" s="8"/>
      <c r="X222" s="8"/>
    </row>
    <row r="223" spans="7:24">
      <c r="G223" s="8"/>
      <c r="H223" s="8"/>
      <c r="I223" s="8"/>
      <c r="J223" s="8"/>
      <c r="K223" s="8"/>
      <c r="L223" s="8"/>
      <c r="M223" s="8"/>
      <c r="N223" s="8"/>
      <c r="O223" s="8"/>
      <c r="P223" s="8"/>
      <c r="Q223" s="8"/>
      <c r="R223" s="8"/>
      <c r="S223" s="8"/>
      <c r="T223" s="8"/>
      <c r="U223" s="8"/>
      <c r="V223" s="8"/>
      <c r="W223" s="8"/>
      <c r="X223" s="8"/>
    </row>
    <row r="224" spans="7:24">
      <c r="G224" s="8"/>
      <c r="H224" s="8"/>
      <c r="I224" s="8"/>
      <c r="J224" s="8"/>
      <c r="K224" s="8"/>
      <c r="L224" s="8"/>
      <c r="M224" s="8"/>
      <c r="N224" s="8"/>
      <c r="O224" s="8"/>
      <c r="P224" s="8"/>
      <c r="Q224" s="8"/>
      <c r="R224" s="8"/>
      <c r="S224" s="8"/>
      <c r="T224" s="8"/>
      <c r="U224" s="8"/>
      <c r="V224" s="8"/>
      <c r="W224" s="8"/>
      <c r="X224" s="8"/>
    </row>
    <row r="225" spans="7:24">
      <c r="G225" s="8"/>
      <c r="H225" s="8"/>
      <c r="I225" s="8"/>
      <c r="J225" s="8"/>
      <c r="K225" s="8"/>
      <c r="L225" s="8"/>
      <c r="M225" s="8"/>
      <c r="N225" s="8"/>
      <c r="O225" s="8"/>
      <c r="P225" s="8"/>
      <c r="Q225" s="8"/>
      <c r="R225" s="8"/>
      <c r="S225" s="8"/>
      <c r="T225" s="8"/>
      <c r="U225" s="8"/>
      <c r="V225" s="8"/>
      <c r="W225" s="8"/>
      <c r="X225" s="8"/>
    </row>
    <row r="226" spans="7:24">
      <c r="G226" s="8"/>
      <c r="H226" s="8"/>
      <c r="I226" s="8"/>
      <c r="J226" s="8"/>
      <c r="K226" s="8"/>
      <c r="L226" s="8"/>
      <c r="M226" s="8"/>
      <c r="N226" s="8"/>
      <c r="O226" s="8"/>
      <c r="P226" s="8"/>
      <c r="Q226" s="8"/>
      <c r="R226" s="8"/>
      <c r="S226" s="8"/>
      <c r="T226" s="8"/>
      <c r="U226" s="8"/>
      <c r="V226" s="8"/>
      <c r="W226" s="8"/>
      <c r="X226" s="8"/>
    </row>
    <row r="227" spans="7:24">
      <c r="G227" s="8"/>
      <c r="H227" s="8"/>
      <c r="I227" s="8"/>
      <c r="J227" s="8"/>
      <c r="K227" s="8"/>
      <c r="L227" s="8"/>
      <c r="M227" s="8"/>
      <c r="N227" s="8"/>
      <c r="O227" s="8"/>
      <c r="P227" s="8"/>
      <c r="Q227" s="8"/>
      <c r="R227" s="8"/>
      <c r="S227" s="8"/>
      <c r="T227" s="8"/>
      <c r="U227" s="8"/>
      <c r="V227" s="8"/>
      <c r="W227" s="8"/>
      <c r="X227" s="8"/>
    </row>
    <row r="228" spans="7:24">
      <c r="G228" s="8"/>
      <c r="H228" s="8"/>
      <c r="I228" s="8"/>
      <c r="J228" s="8"/>
      <c r="K228" s="8"/>
      <c r="L228" s="8"/>
      <c r="M228" s="8"/>
      <c r="N228" s="8"/>
      <c r="O228" s="8"/>
      <c r="P228" s="8"/>
      <c r="Q228" s="8"/>
      <c r="R228" s="8"/>
      <c r="S228" s="8"/>
      <c r="T228" s="8"/>
      <c r="U228" s="8"/>
      <c r="V228" s="8"/>
      <c r="W228" s="8"/>
      <c r="X228" s="8"/>
    </row>
    <row r="229" spans="7:24">
      <c r="G229" s="8"/>
      <c r="H229" s="8"/>
      <c r="I229" s="8"/>
      <c r="J229" s="8"/>
      <c r="K229" s="8"/>
      <c r="L229" s="8"/>
      <c r="M229" s="8"/>
      <c r="N229" s="8"/>
      <c r="O229" s="8"/>
      <c r="P229" s="8"/>
      <c r="Q229" s="8"/>
      <c r="R229" s="8"/>
      <c r="S229" s="8"/>
      <c r="T229" s="8"/>
      <c r="U229" s="8"/>
      <c r="V229" s="8"/>
      <c r="W229" s="8"/>
      <c r="X229" s="8"/>
    </row>
    <row r="230" spans="7:24">
      <c r="G230" s="8"/>
      <c r="H230" s="8"/>
      <c r="I230" s="8"/>
      <c r="J230" s="8"/>
      <c r="K230" s="8"/>
      <c r="L230" s="8"/>
      <c r="M230" s="8"/>
      <c r="N230" s="8"/>
      <c r="O230" s="8"/>
      <c r="P230" s="8"/>
      <c r="Q230" s="8"/>
      <c r="R230" s="8"/>
      <c r="S230" s="8"/>
      <c r="T230" s="8"/>
      <c r="U230" s="8"/>
      <c r="V230" s="8"/>
      <c r="W230" s="8"/>
      <c r="X230" s="8"/>
    </row>
    <row r="231" spans="7:24">
      <c r="G231" s="8"/>
      <c r="H231" s="8"/>
      <c r="I231" s="8"/>
      <c r="J231" s="8"/>
      <c r="K231" s="8"/>
      <c r="L231" s="8"/>
      <c r="M231" s="8"/>
      <c r="N231" s="8"/>
      <c r="O231" s="8"/>
      <c r="P231" s="8"/>
      <c r="Q231" s="8"/>
      <c r="R231" s="8"/>
      <c r="S231" s="8"/>
      <c r="T231" s="8"/>
      <c r="U231" s="8"/>
      <c r="V231" s="8"/>
      <c r="W231" s="8"/>
      <c r="X231" s="8"/>
    </row>
    <row r="232" spans="7:24">
      <c r="G232" s="8"/>
      <c r="H232" s="8"/>
      <c r="I232" s="8"/>
      <c r="J232" s="8"/>
      <c r="K232" s="8"/>
      <c r="L232" s="8"/>
      <c r="M232" s="8"/>
      <c r="N232" s="8"/>
      <c r="O232" s="8"/>
      <c r="P232" s="8"/>
      <c r="Q232" s="8"/>
      <c r="R232" s="8"/>
      <c r="S232" s="8"/>
      <c r="T232" s="8"/>
      <c r="U232" s="8"/>
      <c r="V232" s="8"/>
      <c r="W232" s="8"/>
      <c r="X232" s="8"/>
    </row>
    <row r="233" spans="7:24">
      <c r="G233" s="8"/>
      <c r="H233" s="8"/>
      <c r="I233" s="8"/>
      <c r="J233" s="8"/>
      <c r="K233" s="8"/>
      <c r="L233" s="8"/>
      <c r="M233" s="8"/>
      <c r="N233" s="8"/>
      <c r="O233" s="8"/>
      <c r="P233" s="8"/>
      <c r="Q233" s="8"/>
      <c r="R233" s="8"/>
      <c r="S233" s="8"/>
      <c r="T233" s="8"/>
      <c r="U233" s="8"/>
      <c r="V233" s="8"/>
      <c r="W233" s="8"/>
      <c r="X233" s="8"/>
    </row>
    <row r="234" spans="7:24">
      <c r="G234" s="8"/>
      <c r="H234" s="8"/>
      <c r="I234" s="8"/>
      <c r="J234" s="8"/>
      <c r="K234" s="8"/>
      <c r="L234" s="8"/>
      <c r="M234" s="8"/>
      <c r="N234" s="8"/>
      <c r="O234" s="8"/>
      <c r="P234" s="8"/>
      <c r="Q234" s="8"/>
      <c r="R234" s="8"/>
      <c r="S234" s="8"/>
      <c r="T234" s="8"/>
      <c r="U234" s="8"/>
      <c r="V234" s="8"/>
      <c r="W234" s="8"/>
      <c r="X234" s="8"/>
    </row>
    <row r="235" spans="7:24">
      <c r="G235" s="8"/>
      <c r="H235" s="8"/>
      <c r="I235" s="8"/>
      <c r="J235" s="8"/>
      <c r="K235" s="8"/>
      <c r="L235" s="8"/>
      <c r="M235" s="8"/>
      <c r="N235" s="8"/>
      <c r="O235" s="8"/>
      <c r="P235" s="8"/>
      <c r="Q235" s="8"/>
      <c r="R235" s="8"/>
      <c r="S235" s="8"/>
      <c r="T235" s="8"/>
      <c r="U235" s="8"/>
      <c r="V235" s="8"/>
      <c r="W235" s="8"/>
      <c r="X235" s="8"/>
    </row>
    <row r="236" spans="7:24">
      <c r="G236" s="8"/>
      <c r="H236" s="8"/>
      <c r="I236" s="8"/>
      <c r="J236" s="8"/>
      <c r="K236" s="8"/>
      <c r="L236" s="8"/>
      <c r="M236" s="8"/>
      <c r="N236" s="8"/>
      <c r="O236" s="8"/>
      <c r="P236" s="8"/>
      <c r="Q236" s="8"/>
      <c r="R236" s="8"/>
      <c r="S236" s="8"/>
      <c r="T236" s="8"/>
      <c r="U236" s="8"/>
      <c r="V236" s="8"/>
      <c r="W236" s="8"/>
      <c r="X236" s="8"/>
    </row>
    <row r="237" spans="7:24">
      <c r="G237" s="8"/>
      <c r="H237" s="8"/>
      <c r="I237" s="8"/>
      <c r="J237" s="8"/>
      <c r="K237" s="8"/>
      <c r="L237" s="8"/>
      <c r="M237" s="8"/>
      <c r="N237" s="8"/>
      <c r="O237" s="8"/>
      <c r="P237" s="8"/>
      <c r="Q237" s="8"/>
      <c r="R237" s="8"/>
      <c r="S237" s="8"/>
      <c r="T237" s="8"/>
      <c r="U237" s="8"/>
      <c r="V237" s="8"/>
      <c r="W237" s="8"/>
      <c r="X237" s="8"/>
    </row>
    <row r="238" spans="7:24">
      <c r="G238" s="8"/>
      <c r="H238" s="8"/>
      <c r="I238" s="8"/>
      <c r="J238" s="8"/>
      <c r="K238" s="8"/>
      <c r="L238" s="8"/>
      <c r="M238" s="8"/>
      <c r="N238" s="8"/>
      <c r="O238" s="8"/>
      <c r="P238" s="8"/>
      <c r="Q238" s="8"/>
      <c r="R238" s="8"/>
      <c r="S238" s="8"/>
      <c r="T238" s="8"/>
      <c r="U238" s="8"/>
      <c r="V238" s="8"/>
      <c r="W238" s="8"/>
      <c r="X238" s="8"/>
    </row>
    <row r="239" spans="7:24">
      <c r="G239" s="8"/>
      <c r="H239" s="8"/>
      <c r="I239" s="8"/>
      <c r="J239" s="8"/>
      <c r="K239" s="8"/>
      <c r="L239" s="8"/>
      <c r="M239" s="8"/>
      <c r="N239" s="8"/>
      <c r="O239" s="8"/>
      <c r="P239" s="8"/>
      <c r="Q239" s="8"/>
      <c r="R239" s="8"/>
      <c r="S239" s="8"/>
      <c r="T239" s="8"/>
      <c r="U239" s="8"/>
      <c r="V239" s="8"/>
      <c r="W239" s="8"/>
      <c r="X239" s="8"/>
    </row>
    <row r="240" spans="7:24">
      <c r="G240" s="8"/>
      <c r="H240" s="8"/>
      <c r="I240" s="8"/>
      <c r="J240" s="8"/>
      <c r="K240" s="8"/>
      <c r="L240" s="8"/>
      <c r="M240" s="8"/>
      <c r="N240" s="8"/>
      <c r="O240" s="8"/>
      <c r="P240" s="8"/>
      <c r="Q240" s="8"/>
      <c r="R240" s="8"/>
      <c r="S240" s="8"/>
      <c r="T240" s="8"/>
      <c r="U240" s="8"/>
      <c r="V240" s="8"/>
      <c r="W240" s="8"/>
      <c r="X240" s="8"/>
    </row>
    <row r="241" spans="7:24">
      <c r="G241" s="8"/>
      <c r="H241" s="8"/>
      <c r="I241" s="8"/>
      <c r="J241" s="8"/>
      <c r="K241" s="8"/>
      <c r="L241" s="8"/>
      <c r="M241" s="8"/>
      <c r="N241" s="8"/>
      <c r="O241" s="8"/>
      <c r="P241" s="8"/>
      <c r="Q241" s="8"/>
      <c r="R241" s="8"/>
      <c r="S241" s="8"/>
      <c r="T241" s="8"/>
      <c r="U241" s="8"/>
      <c r="V241" s="8"/>
      <c r="W241" s="8"/>
      <c r="X241" s="8"/>
    </row>
    <row r="242" spans="7:24">
      <c r="G242" s="8"/>
      <c r="H242" s="8"/>
      <c r="I242" s="8"/>
      <c r="J242" s="8"/>
      <c r="K242" s="8"/>
      <c r="L242" s="8"/>
      <c r="M242" s="8"/>
      <c r="N242" s="8"/>
      <c r="O242" s="8"/>
      <c r="P242" s="8"/>
      <c r="Q242" s="8"/>
      <c r="R242" s="8"/>
      <c r="S242" s="8"/>
      <c r="T242" s="8"/>
      <c r="U242" s="8"/>
      <c r="V242" s="8"/>
      <c r="W242" s="8"/>
      <c r="X242" s="8"/>
    </row>
    <row r="243" spans="7:24">
      <c r="G243" s="8"/>
      <c r="H243" s="8"/>
      <c r="I243" s="8"/>
      <c r="J243" s="8"/>
      <c r="K243" s="8"/>
      <c r="L243" s="8"/>
      <c r="M243" s="8"/>
      <c r="N243" s="8"/>
      <c r="O243" s="8"/>
      <c r="P243" s="8"/>
      <c r="Q243" s="8"/>
      <c r="R243" s="8"/>
      <c r="S243" s="8"/>
      <c r="T243" s="8"/>
      <c r="U243" s="8"/>
      <c r="V243" s="8"/>
      <c r="W243" s="8"/>
      <c r="X243" s="8"/>
    </row>
    <row r="244" spans="7:24">
      <c r="G244" s="8"/>
      <c r="H244" s="8"/>
      <c r="I244" s="8"/>
      <c r="J244" s="8"/>
      <c r="K244" s="8"/>
      <c r="L244" s="8"/>
      <c r="M244" s="8"/>
      <c r="N244" s="8"/>
      <c r="O244" s="8"/>
      <c r="P244" s="8"/>
      <c r="Q244" s="8"/>
      <c r="R244" s="8"/>
      <c r="S244" s="8"/>
      <c r="T244" s="8"/>
      <c r="U244" s="8"/>
      <c r="V244" s="8"/>
      <c r="W244" s="8"/>
      <c r="X244" s="8"/>
    </row>
    <row r="245" spans="7:24">
      <c r="G245" s="8"/>
      <c r="H245" s="8"/>
      <c r="I245" s="8"/>
      <c r="J245" s="8"/>
      <c r="K245" s="8"/>
      <c r="L245" s="8"/>
      <c r="M245" s="8"/>
      <c r="N245" s="8"/>
      <c r="O245" s="8"/>
      <c r="P245" s="8"/>
      <c r="Q245" s="8"/>
      <c r="R245" s="8"/>
      <c r="S245" s="8"/>
      <c r="T245" s="8"/>
      <c r="U245" s="8"/>
      <c r="V245" s="8"/>
      <c r="W245" s="8"/>
      <c r="X245" s="8"/>
    </row>
    <row r="246" spans="7:24">
      <c r="G246" s="8"/>
      <c r="H246" s="8"/>
      <c r="I246" s="8"/>
      <c r="J246" s="8"/>
      <c r="K246" s="8"/>
      <c r="L246" s="8"/>
      <c r="M246" s="8"/>
      <c r="N246" s="8"/>
      <c r="O246" s="8"/>
      <c r="P246" s="8"/>
      <c r="Q246" s="8"/>
      <c r="R246" s="8"/>
      <c r="S246" s="8"/>
      <c r="T246" s="8"/>
      <c r="U246" s="8"/>
      <c r="V246" s="8"/>
      <c r="W246" s="8"/>
      <c r="X246" s="8"/>
    </row>
    <row r="247" spans="7:24">
      <c r="G247" s="8"/>
      <c r="H247" s="8"/>
      <c r="I247" s="8"/>
      <c r="J247" s="8"/>
      <c r="K247" s="8"/>
      <c r="L247" s="8"/>
      <c r="M247" s="8"/>
      <c r="N247" s="8"/>
      <c r="O247" s="8"/>
      <c r="P247" s="8"/>
      <c r="Q247" s="8"/>
      <c r="R247" s="8"/>
      <c r="S247" s="8"/>
      <c r="T247" s="8"/>
      <c r="U247" s="8"/>
      <c r="V247" s="8"/>
      <c r="W247" s="8"/>
      <c r="X247" s="8"/>
    </row>
    <row r="248" spans="7:24">
      <c r="G248" s="8"/>
      <c r="H248" s="8"/>
      <c r="I248" s="8"/>
      <c r="J248" s="8"/>
      <c r="K248" s="8"/>
      <c r="L248" s="8"/>
      <c r="M248" s="8"/>
      <c r="N248" s="8"/>
      <c r="O248" s="8"/>
      <c r="P248" s="8"/>
      <c r="Q248" s="8"/>
      <c r="R248" s="8"/>
      <c r="S248" s="8"/>
      <c r="T248" s="8"/>
      <c r="U248" s="8"/>
      <c r="V248" s="8"/>
      <c r="W248" s="8"/>
      <c r="X248" s="8"/>
    </row>
    <row r="249" spans="7:24">
      <c r="G249" s="8"/>
      <c r="H249" s="8"/>
      <c r="I249" s="8"/>
      <c r="J249" s="8"/>
      <c r="K249" s="8"/>
      <c r="L249" s="8"/>
      <c r="M249" s="8"/>
      <c r="N249" s="8"/>
      <c r="O249" s="8"/>
      <c r="P249" s="8"/>
      <c r="Q249" s="8"/>
      <c r="R249" s="8"/>
      <c r="S249" s="8"/>
      <c r="T249" s="8"/>
      <c r="U249" s="8"/>
      <c r="V249" s="8"/>
      <c r="W249" s="8"/>
      <c r="X249" s="8"/>
    </row>
    <row r="250" spans="7:24">
      <c r="G250" s="8"/>
      <c r="H250" s="8"/>
      <c r="I250" s="8"/>
      <c r="J250" s="8"/>
      <c r="K250" s="8"/>
      <c r="L250" s="8"/>
      <c r="M250" s="8"/>
      <c r="N250" s="8"/>
      <c r="O250" s="8"/>
      <c r="P250" s="8"/>
      <c r="Q250" s="8"/>
      <c r="R250" s="8"/>
      <c r="S250" s="8"/>
      <c r="T250" s="8"/>
      <c r="U250" s="8"/>
      <c r="V250" s="8"/>
      <c r="W250" s="8"/>
      <c r="X250" s="8"/>
    </row>
    <row r="251" spans="7:24">
      <c r="G251" s="8"/>
      <c r="H251" s="8"/>
      <c r="I251" s="8"/>
      <c r="J251" s="8"/>
      <c r="K251" s="8"/>
      <c r="L251" s="8"/>
      <c r="M251" s="8"/>
      <c r="N251" s="8"/>
      <c r="O251" s="8"/>
      <c r="P251" s="8"/>
      <c r="Q251" s="8"/>
      <c r="R251" s="8"/>
      <c r="S251" s="8"/>
      <c r="T251" s="8"/>
      <c r="U251" s="8"/>
      <c r="V251" s="8"/>
      <c r="W251" s="8"/>
      <c r="X251" s="8"/>
    </row>
    <row r="252" spans="7:24">
      <c r="G252" s="8"/>
      <c r="H252" s="8"/>
      <c r="I252" s="8"/>
      <c r="J252" s="8"/>
      <c r="K252" s="8"/>
      <c r="L252" s="8"/>
      <c r="M252" s="8"/>
      <c r="N252" s="8"/>
      <c r="O252" s="8"/>
      <c r="P252" s="8"/>
      <c r="Q252" s="8"/>
      <c r="R252" s="8"/>
      <c r="S252" s="8"/>
      <c r="T252" s="8"/>
      <c r="U252" s="8"/>
      <c r="V252" s="8"/>
      <c r="W252" s="8"/>
      <c r="X252" s="8"/>
    </row>
  </sheetData>
  <mergeCells count="451">
    <mergeCell ref="A16:F16"/>
    <mergeCell ref="A17:F17"/>
    <mergeCell ref="A13:F13"/>
    <mergeCell ref="A14:F14"/>
    <mergeCell ref="A15:F15"/>
    <mergeCell ref="A12:F12"/>
    <mergeCell ref="A5:F5"/>
    <mergeCell ref="A6:F6"/>
    <mergeCell ref="A7:F7"/>
    <mergeCell ref="A8:F8"/>
    <mergeCell ref="A9:F9"/>
    <mergeCell ref="A10:F10"/>
    <mergeCell ref="A11:F11"/>
    <mergeCell ref="CY5:DD5"/>
    <mergeCell ref="DE5:DJ5"/>
    <mergeCell ref="BO5:BT5"/>
    <mergeCell ref="BU5:BZ5"/>
    <mergeCell ref="CA5:CF5"/>
    <mergeCell ref="CG5:CL5"/>
    <mergeCell ref="DK5:DP5"/>
    <mergeCell ref="A1:F1"/>
    <mergeCell ref="A2:F2"/>
    <mergeCell ref="A3:F3"/>
    <mergeCell ref="A4:F4"/>
    <mergeCell ref="AK5:AP5"/>
    <mergeCell ref="AQ5:AV5"/>
    <mergeCell ref="AW5:BB5"/>
    <mergeCell ref="BC5:BH5"/>
    <mergeCell ref="BI5:BN5"/>
    <mergeCell ref="AK6:AP6"/>
    <mergeCell ref="AQ6:AV6"/>
    <mergeCell ref="AW6:BB6"/>
    <mergeCell ref="BC6:BH6"/>
    <mergeCell ref="BI6:BN6"/>
    <mergeCell ref="GK5:GP5"/>
    <mergeCell ref="GQ5:GV5"/>
    <mergeCell ref="GW5:HB5"/>
    <mergeCell ref="HC5:HH5"/>
    <mergeCell ref="EO6:ET6"/>
    <mergeCell ref="FS5:FX5"/>
    <mergeCell ref="FY5:GD5"/>
    <mergeCell ref="GE5:GJ5"/>
    <mergeCell ref="FM5:FR5"/>
    <mergeCell ref="DQ5:DV5"/>
    <mergeCell ref="DW5:EB5"/>
    <mergeCell ref="EC5:EH5"/>
    <mergeCell ref="EI5:EN5"/>
    <mergeCell ref="EO5:ET5"/>
    <mergeCell ref="EU5:EZ5"/>
    <mergeCell ref="FA5:FF5"/>
    <mergeCell ref="FG5:FL5"/>
    <mergeCell ref="CM5:CR5"/>
    <mergeCell ref="CS5:CX5"/>
    <mergeCell ref="IG5:IL5"/>
    <mergeCell ref="IM5:IR5"/>
    <mergeCell ref="IM6:IR6"/>
    <mergeCell ref="IS6:IV6"/>
    <mergeCell ref="EU6:EZ6"/>
    <mergeCell ref="FA6:FF6"/>
    <mergeCell ref="FG6:FL6"/>
    <mergeCell ref="FM6:FR6"/>
    <mergeCell ref="FS6:FX6"/>
    <mergeCell ref="FY6:GD6"/>
    <mergeCell ref="HU5:HZ5"/>
    <mergeCell ref="IA5:IF5"/>
    <mergeCell ref="GE6:GJ6"/>
    <mergeCell ref="GK6:GP6"/>
    <mergeCell ref="HO6:HT6"/>
    <mergeCell ref="HU6:HZ6"/>
    <mergeCell ref="IS5:IV5"/>
    <mergeCell ref="HI5:HN5"/>
    <mergeCell ref="HO5:HT5"/>
    <mergeCell ref="DE6:DJ6"/>
    <mergeCell ref="DK6:DP6"/>
    <mergeCell ref="BI7:BN7"/>
    <mergeCell ref="BO7:BT7"/>
    <mergeCell ref="BU7:BZ7"/>
    <mergeCell ref="CA7:CF7"/>
    <mergeCell ref="IA6:IF6"/>
    <mergeCell ref="IG6:IL6"/>
    <mergeCell ref="CG7:CL7"/>
    <mergeCell ref="GW6:HB6"/>
    <mergeCell ref="HC6:HH6"/>
    <mergeCell ref="HI6:HN6"/>
    <mergeCell ref="GQ6:GV6"/>
    <mergeCell ref="CM6:CR6"/>
    <mergeCell ref="CS6:CX6"/>
    <mergeCell ref="CY6:DD6"/>
    <mergeCell ref="BO6:BT6"/>
    <mergeCell ref="BU6:BZ6"/>
    <mergeCell ref="CA6:CF6"/>
    <mergeCell ref="CG6:CL6"/>
    <mergeCell ref="DQ6:DV6"/>
    <mergeCell ref="DW6:EB6"/>
    <mergeCell ref="EC6:EH6"/>
    <mergeCell ref="EI6:EN6"/>
    <mergeCell ref="EU7:EZ7"/>
    <mergeCell ref="FA7:FF7"/>
    <mergeCell ref="FG7:FL7"/>
    <mergeCell ref="DQ7:DV7"/>
    <mergeCell ref="DW7:EB7"/>
    <mergeCell ref="EC7:EH7"/>
    <mergeCell ref="EI7:EN7"/>
    <mergeCell ref="FM7:FR7"/>
    <mergeCell ref="FS7:FX7"/>
    <mergeCell ref="DW8:EB8"/>
    <mergeCell ref="CG8:CL8"/>
    <mergeCell ref="CM8:CR8"/>
    <mergeCell ref="CS8:CX8"/>
    <mergeCell ref="CY8:DD8"/>
    <mergeCell ref="AK7:AP7"/>
    <mergeCell ref="AQ7:AV7"/>
    <mergeCell ref="AW7:BB7"/>
    <mergeCell ref="BC7:BH7"/>
    <mergeCell ref="CM7:CR7"/>
    <mergeCell ref="CS7:CX7"/>
    <mergeCell ref="CY7:DD7"/>
    <mergeCell ref="DE7:DJ7"/>
    <mergeCell ref="DK7:DP7"/>
    <mergeCell ref="BU8:BZ8"/>
    <mergeCell ref="CA8:CF8"/>
    <mergeCell ref="AK8:AP8"/>
    <mergeCell ref="AQ8:AV8"/>
    <mergeCell ref="AW8:BB8"/>
    <mergeCell ref="BC8:BH8"/>
    <mergeCell ref="DE8:DJ8"/>
    <mergeCell ref="DK8:DP8"/>
    <mergeCell ref="DQ8:DV8"/>
    <mergeCell ref="GQ7:GV7"/>
    <mergeCell ref="GW7:HB7"/>
    <mergeCell ref="EC8:EH8"/>
    <mergeCell ref="EI8:EN8"/>
    <mergeCell ref="IS7:IV7"/>
    <mergeCell ref="HO7:HT7"/>
    <mergeCell ref="HU7:HZ7"/>
    <mergeCell ref="IA7:IF7"/>
    <mergeCell ref="IG7:IL7"/>
    <mergeCell ref="IM7:IR7"/>
    <mergeCell ref="IS8:IV8"/>
    <mergeCell ref="IM8:IR8"/>
    <mergeCell ref="HC7:HH7"/>
    <mergeCell ref="HI7:HN7"/>
    <mergeCell ref="HC8:HH8"/>
    <mergeCell ref="HI8:HN8"/>
    <mergeCell ref="HO8:HT8"/>
    <mergeCell ref="HU8:HZ8"/>
    <mergeCell ref="IA8:IF8"/>
    <mergeCell ref="IG8:IL8"/>
    <mergeCell ref="GK7:GP7"/>
    <mergeCell ref="FY7:GD7"/>
    <mergeCell ref="GE7:GJ7"/>
    <mergeCell ref="EO7:ET7"/>
    <mergeCell ref="AK9:AP9"/>
    <mergeCell ref="AQ9:AV9"/>
    <mergeCell ref="AW9:BB9"/>
    <mergeCell ref="BC9:BH9"/>
    <mergeCell ref="BI9:BN9"/>
    <mergeCell ref="BO9:BT9"/>
    <mergeCell ref="GW8:HB8"/>
    <mergeCell ref="EI9:EN9"/>
    <mergeCell ref="EO9:ET9"/>
    <mergeCell ref="FS8:FX8"/>
    <mergeCell ref="FY8:GD8"/>
    <mergeCell ref="FA8:FF8"/>
    <mergeCell ref="FG8:FL8"/>
    <mergeCell ref="EO8:ET8"/>
    <mergeCell ref="EU8:EZ8"/>
    <mergeCell ref="GE8:GJ8"/>
    <mergeCell ref="GK8:GP8"/>
    <mergeCell ref="GQ8:GV8"/>
    <mergeCell ref="FM8:FR8"/>
    <mergeCell ref="BU9:BZ9"/>
    <mergeCell ref="CA9:CF9"/>
    <mergeCell ref="CG9:CL9"/>
    <mergeCell ref="BI8:BN8"/>
    <mergeCell ref="BO8:BT8"/>
    <mergeCell ref="IS9:IV9"/>
    <mergeCell ref="EU9:EZ9"/>
    <mergeCell ref="FA9:FF9"/>
    <mergeCell ref="FG9:FL9"/>
    <mergeCell ref="FM9:FR9"/>
    <mergeCell ref="FS9:FX9"/>
    <mergeCell ref="FY9:GD9"/>
    <mergeCell ref="GE9:GJ9"/>
    <mergeCell ref="GK9:GP9"/>
    <mergeCell ref="GQ9:GV9"/>
    <mergeCell ref="HU9:HZ9"/>
    <mergeCell ref="IA9:IF9"/>
    <mergeCell ref="IG9:IL9"/>
    <mergeCell ref="IM9:IR9"/>
    <mergeCell ref="GW9:HB9"/>
    <mergeCell ref="HC9:HH9"/>
    <mergeCell ref="HI9:HN9"/>
    <mergeCell ref="HO9:HT9"/>
    <mergeCell ref="DK9:DP9"/>
    <mergeCell ref="DQ9:DV9"/>
    <mergeCell ref="DW9:EB9"/>
    <mergeCell ref="EC9:EH9"/>
    <mergeCell ref="CM9:CR9"/>
    <mergeCell ref="CS9:CX9"/>
    <mergeCell ref="CY9:DD9"/>
    <mergeCell ref="DE9:DJ9"/>
    <mergeCell ref="EI10:EN10"/>
    <mergeCell ref="DQ13:DV13"/>
    <mergeCell ref="DW13:EB13"/>
    <mergeCell ref="AK10:AP10"/>
    <mergeCell ref="AQ10:AV10"/>
    <mergeCell ref="AW10:BB10"/>
    <mergeCell ref="CS10:CX10"/>
    <mergeCell ref="CY10:DD10"/>
    <mergeCell ref="DE10:DJ10"/>
    <mergeCell ref="EO10:ET10"/>
    <mergeCell ref="BU10:BZ10"/>
    <mergeCell ref="CA10:CF10"/>
    <mergeCell ref="BC10:BH10"/>
    <mergeCell ref="BI10:BN10"/>
    <mergeCell ref="BO10:BT10"/>
    <mergeCell ref="CG10:CL10"/>
    <mergeCell ref="DK10:DP10"/>
    <mergeCell ref="DQ10:DV10"/>
    <mergeCell ref="DW10:EB10"/>
    <mergeCell ref="EC13:EH13"/>
    <mergeCell ref="EI13:EN13"/>
    <mergeCell ref="EO13:ET13"/>
    <mergeCell ref="Y13:AD13"/>
    <mergeCell ref="AE13:AJ13"/>
    <mergeCell ref="AK13:AP13"/>
    <mergeCell ref="AQ13:AV13"/>
    <mergeCell ref="CS13:CX13"/>
    <mergeCell ref="CY13:DD13"/>
    <mergeCell ref="DE13:DJ13"/>
    <mergeCell ref="DK13:DP13"/>
    <mergeCell ref="BU13:BZ13"/>
    <mergeCell ref="CA13:CF13"/>
    <mergeCell ref="CG13:CL13"/>
    <mergeCell ref="CM13:CR13"/>
    <mergeCell ref="IS10:IV10"/>
    <mergeCell ref="HI10:HN10"/>
    <mergeCell ref="HO10:HT10"/>
    <mergeCell ref="HU10:HZ10"/>
    <mergeCell ref="IA10:IF10"/>
    <mergeCell ref="IG10:IL10"/>
    <mergeCell ref="IM10:IR10"/>
    <mergeCell ref="EU10:EZ10"/>
    <mergeCell ref="FA10:FF10"/>
    <mergeCell ref="FG10:FL10"/>
    <mergeCell ref="IS13:IV13"/>
    <mergeCell ref="AW13:BB13"/>
    <mergeCell ref="BC13:BH13"/>
    <mergeCell ref="BI13:BN13"/>
    <mergeCell ref="BO13:BT13"/>
    <mergeCell ref="FA13:FF13"/>
    <mergeCell ref="GQ10:GV10"/>
    <mergeCell ref="GW10:HB10"/>
    <mergeCell ref="HC10:HH10"/>
    <mergeCell ref="FM10:FR10"/>
    <mergeCell ref="FS10:FX10"/>
    <mergeCell ref="FY10:GD10"/>
    <mergeCell ref="GE10:GJ10"/>
    <mergeCell ref="GK10:GP10"/>
    <mergeCell ref="GQ13:GV13"/>
    <mergeCell ref="EC10:EH10"/>
    <mergeCell ref="CM10:CR10"/>
    <mergeCell ref="IG13:IL13"/>
    <mergeCell ref="IM13:IR13"/>
    <mergeCell ref="FY13:GD13"/>
    <mergeCell ref="GE13:GJ13"/>
    <mergeCell ref="GK13:GP13"/>
    <mergeCell ref="GW13:HB13"/>
    <mergeCell ref="HC13:HH13"/>
    <mergeCell ref="EU13:EZ13"/>
    <mergeCell ref="FS13:FX13"/>
    <mergeCell ref="FG13:FL13"/>
    <mergeCell ref="FM13:FR13"/>
    <mergeCell ref="HI13:HN13"/>
    <mergeCell ref="HO13:HT13"/>
    <mergeCell ref="HU13:HZ13"/>
    <mergeCell ref="IA13:IF13"/>
    <mergeCell ref="Y14:AD14"/>
    <mergeCell ref="AE14:AJ14"/>
    <mergeCell ref="AK14:AP14"/>
    <mergeCell ref="AQ14:AV14"/>
    <mergeCell ref="FS14:FX14"/>
    <mergeCell ref="FY14:GD14"/>
    <mergeCell ref="HC14:HH14"/>
    <mergeCell ref="HI14:HN14"/>
    <mergeCell ref="BU14:BZ14"/>
    <mergeCell ref="CA14:CF14"/>
    <mergeCell ref="CG14:CL14"/>
    <mergeCell ref="CM14:CR14"/>
    <mergeCell ref="AW14:BB14"/>
    <mergeCell ref="BC14:BH14"/>
    <mergeCell ref="BI14:BN14"/>
    <mergeCell ref="BO14:BT14"/>
    <mergeCell ref="DW14:EB14"/>
    <mergeCell ref="EC14:EH14"/>
    <mergeCell ref="CY14:DD14"/>
    <mergeCell ref="IA14:IF14"/>
    <mergeCell ref="IG14:IL14"/>
    <mergeCell ref="IM14:IR14"/>
    <mergeCell ref="EO14:ET14"/>
    <mergeCell ref="EU14:EZ14"/>
    <mergeCell ref="FA14:FF14"/>
    <mergeCell ref="FG14:FL14"/>
    <mergeCell ref="FM14:FR14"/>
    <mergeCell ref="IS14:IV14"/>
    <mergeCell ref="HO14:HT14"/>
    <mergeCell ref="HU14:HZ14"/>
    <mergeCell ref="Y15:AD15"/>
    <mergeCell ref="AE15:AJ15"/>
    <mergeCell ref="AK15:AP15"/>
    <mergeCell ref="AQ15:AV15"/>
    <mergeCell ref="AW15:BB15"/>
    <mergeCell ref="DW15:EB15"/>
    <mergeCell ref="EC15:EH15"/>
    <mergeCell ref="EI15:EN15"/>
    <mergeCell ref="EO15:ET15"/>
    <mergeCell ref="CY15:DD15"/>
    <mergeCell ref="DE15:DJ15"/>
    <mergeCell ref="DK15:DP15"/>
    <mergeCell ref="DQ15:DV15"/>
    <mergeCell ref="BC15:BH15"/>
    <mergeCell ref="BI15:BN15"/>
    <mergeCell ref="BO15:BT15"/>
    <mergeCell ref="BU15:BZ15"/>
    <mergeCell ref="CA15:CF15"/>
    <mergeCell ref="CG15:CL15"/>
    <mergeCell ref="CM15:CR15"/>
    <mergeCell ref="EU15:EZ15"/>
    <mergeCell ref="FA15:FF15"/>
    <mergeCell ref="GQ14:GV14"/>
    <mergeCell ref="GW14:HB14"/>
    <mergeCell ref="GE14:GJ14"/>
    <mergeCell ref="GK14:GP14"/>
    <mergeCell ref="FS15:FX15"/>
    <mergeCell ref="FY15:GD15"/>
    <mergeCell ref="CS16:CX16"/>
    <mergeCell ref="FG15:FL15"/>
    <mergeCell ref="FM15:FR15"/>
    <mergeCell ref="CS15:CX15"/>
    <mergeCell ref="GQ15:GV15"/>
    <mergeCell ref="GW15:HB15"/>
    <mergeCell ref="DW16:EB16"/>
    <mergeCell ref="EC16:EH16"/>
    <mergeCell ref="EI16:EN16"/>
    <mergeCell ref="EO16:ET16"/>
    <mergeCell ref="EU16:EZ16"/>
    <mergeCell ref="FA16:FF16"/>
    <mergeCell ref="DE14:DJ14"/>
    <mergeCell ref="DK14:DP14"/>
    <mergeCell ref="EI14:EN14"/>
    <mergeCell ref="CS14:CX14"/>
    <mergeCell ref="DQ14:DV14"/>
    <mergeCell ref="IM15:IR15"/>
    <mergeCell ref="FM16:FR16"/>
    <mergeCell ref="FS16:FX16"/>
    <mergeCell ref="HI15:HN15"/>
    <mergeCell ref="HO15:HT15"/>
    <mergeCell ref="GE15:GJ15"/>
    <mergeCell ref="GK15:GP15"/>
    <mergeCell ref="IS15:IV15"/>
    <mergeCell ref="Y16:AD16"/>
    <mergeCell ref="AE16:AJ16"/>
    <mergeCell ref="AK16:AP16"/>
    <mergeCell ref="AQ16:AV16"/>
    <mergeCell ref="AW16:BB16"/>
    <mergeCell ref="BC16:BH16"/>
    <mergeCell ref="BI16:BN16"/>
    <mergeCell ref="BO16:BT16"/>
    <mergeCell ref="BU16:BZ16"/>
    <mergeCell ref="CY16:DD16"/>
    <mergeCell ref="DE16:DJ16"/>
    <mergeCell ref="DK16:DP16"/>
    <mergeCell ref="DQ16:DV16"/>
    <mergeCell ref="CA16:CF16"/>
    <mergeCell ref="CG16:CL16"/>
    <mergeCell ref="CM16:CR16"/>
    <mergeCell ref="HC15:HH15"/>
    <mergeCell ref="GW16:HB16"/>
    <mergeCell ref="HC16:HH16"/>
    <mergeCell ref="HI16:HN16"/>
    <mergeCell ref="HU15:HZ15"/>
    <mergeCell ref="IA15:IF15"/>
    <mergeCell ref="IG15:IL15"/>
    <mergeCell ref="GE16:GJ16"/>
    <mergeCell ref="GK16:GP16"/>
    <mergeCell ref="GQ16:GV16"/>
    <mergeCell ref="HO16:HT16"/>
    <mergeCell ref="BI17:BN17"/>
    <mergeCell ref="BO17:BT17"/>
    <mergeCell ref="IA16:IF16"/>
    <mergeCell ref="IG16:IL16"/>
    <mergeCell ref="IM16:IR16"/>
    <mergeCell ref="IS16:IV16"/>
    <mergeCell ref="BU17:BZ17"/>
    <mergeCell ref="IM17:IR17"/>
    <mergeCell ref="IS17:IV17"/>
    <mergeCell ref="HC17:HH17"/>
    <mergeCell ref="HI17:HN17"/>
    <mergeCell ref="HO17:HT17"/>
    <mergeCell ref="HU16:HZ16"/>
    <mergeCell ref="CA17:CF17"/>
    <mergeCell ref="CG17:CL17"/>
    <mergeCell ref="CM17:CR17"/>
    <mergeCell ref="CS17:CX17"/>
    <mergeCell ref="CY17:DD17"/>
    <mergeCell ref="DE17:DJ17"/>
    <mergeCell ref="DK17:DP17"/>
    <mergeCell ref="DQ17:DV17"/>
    <mergeCell ref="HU17:HZ17"/>
    <mergeCell ref="FG16:FL16"/>
    <mergeCell ref="FY16:GD16"/>
    <mergeCell ref="A21:F21"/>
    <mergeCell ref="A22:F22"/>
    <mergeCell ref="IA17:IF17"/>
    <mergeCell ref="IG17:IL17"/>
    <mergeCell ref="GE17:GJ17"/>
    <mergeCell ref="GK17:GP17"/>
    <mergeCell ref="GQ17:GV17"/>
    <mergeCell ref="GW17:HB17"/>
    <mergeCell ref="FG17:FL17"/>
    <mergeCell ref="FM17:FR17"/>
    <mergeCell ref="Y17:AD17"/>
    <mergeCell ref="AE17:AJ17"/>
    <mergeCell ref="AK17:AP17"/>
    <mergeCell ref="AQ17:AV17"/>
    <mergeCell ref="FY17:GD17"/>
    <mergeCell ref="EI17:EN17"/>
    <mergeCell ref="EO17:ET17"/>
    <mergeCell ref="EU17:EZ17"/>
    <mergeCell ref="FA17:FF17"/>
    <mergeCell ref="DW17:EB17"/>
    <mergeCell ref="EC17:EH17"/>
    <mergeCell ref="FS17:FX17"/>
    <mergeCell ref="AW17:BB17"/>
    <mergeCell ref="BC17:BH17"/>
    <mergeCell ref="A32:F32"/>
    <mergeCell ref="A33:F33"/>
    <mergeCell ref="A34:F34"/>
    <mergeCell ref="A35:F35"/>
    <mergeCell ref="A36:F36"/>
    <mergeCell ref="A37:F37"/>
    <mergeCell ref="A23:F23"/>
    <mergeCell ref="A24:F24"/>
    <mergeCell ref="A25:F25"/>
    <mergeCell ref="A26:F26"/>
    <mergeCell ref="A27:F27"/>
    <mergeCell ref="A28:F28"/>
    <mergeCell ref="A29:F29"/>
    <mergeCell ref="A30:F30"/>
    <mergeCell ref="A31:F31"/>
  </mergeCells>
  <phoneticPr fontId="25" type="noConversion"/>
  <printOptions horizontalCentered="1"/>
  <pageMargins left="0.5" right="0.25" top="0.5" bottom="0.5" header="0.5" footer="0.5"/>
  <pageSetup scale="9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57"/>
  <sheetViews>
    <sheetView zoomScaleNormal="100" workbookViewId="0">
      <selection activeCell="O11" sqref="O11"/>
    </sheetView>
  </sheetViews>
  <sheetFormatPr defaultRowHeight="12.75"/>
  <cols>
    <col min="1" max="1" width="16.7109375" customWidth="1"/>
  </cols>
  <sheetData>
    <row r="1" spans="1:12">
      <c r="A1" s="761" t="s">
        <v>104</v>
      </c>
      <c r="B1" s="762"/>
      <c r="C1" s="762"/>
      <c r="D1" s="762"/>
      <c r="E1" s="762"/>
      <c r="F1" s="762"/>
      <c r="G1" s="762"/>
      <c r="H1" s="762"/>
      <c r="I1" s="762"/>
      <c r="J1" s="762"/>
      <c r="K1" s="762"/>
      <c r="L1" s="762"/>
    </row>
    <row r="2" spans="1:12">
      <c r="A2" s="129"/>
      <c r="B2" s="129"/>
      <c r="C2" s="129"/>
      <c r="D2" s="129"/>
      <c r="E2" s="129"/>
      <c r="F2" s="129"/>
      <c r="G2" s="129"/>
      <c r="H2" s="129"/>
      <c r="I2" s="129"/>
      <c r="J2" s="129"/>
      <c r="K2" s="129"/>
      <c r="L2" s="129"/>
    </row>
    <row r="3" spans="1:12">
      <c r="A3" s="143"/>
      <c r="B3" s="142"/>
      <c r="C3" s="143"/>
      <c r="D3" s="142"/>
      <c r="E3" s="767" t="s">
        <v>34</v>
      </c>
      <c r="F3" s="768"/>
      <c r="G3" s="768"/>
      <c r="H3" s="768"/>
      <c r="I3" s="768"/>
      <c r="J3" s="768"/>
      <c r="K3" s="768"/>
      <c r="L3" s="769"/>
    </row>
    <row r="4" spans="1:12" ht="67.5">
      <c r="A4" s="144" t="s">
        <v>102</v>
      </c>
      <c r="B4" s="144" t="s">
        <v>103</v>
      </c>
      <c r="C4" s="144" t="s">
        <v>37</v>
      </c>
      <c r="D4" s="144" t="s">
        <v>106</v>
      </c>
      <c r="E4" s="145" t="s">
        <v>39</v>
      </c>
      <c r="F4" s="145" t="s">
        <v>40</v>
      </c>
      <c r="G4" s="145" t="s">
        <v>41</v>
      </c>
      <c r="H4" s="145" t="s">
        <v>42</v>
      </c>
      <c r="I4" s="145" t="s">
        <v>43</v>
      </c>
      <c r="J4" s="145" t="s">
        <v>44</v>
      </c>
      <c r="K4" s="145" t="s">
        <v>45</v>
      </c>
      <c r="L4" s="145" t="s">
        <v>46</v>
      </c>
    </row>
    <row r="5" spans="1:12">
      <c r="A5" s="146" t="s">
        <v>231</v>
      </c>
      <c r="B5" s="147">
        <v>80</v>
      </c>
      <c r="C5" s="148">
        <v>1</v>
      </c>
      <c r="D5" s="147">
        <f t="shared" ref="D5:D30" si="0">B5-C5*8</f>
        <v>72</v>
      </c>
      <c r="E5" s="149">
        <f>+D5*0.4</f>
        <v>28.8</v>
      </c>
      <c r="F5" s="149">
        <f t="shared" ref="F5:F31" si="1">+D5*0.5</f>
        <v>36</v>
      </c>
      <c r="G5" s="149">
        <f t="shared" ref="G5:G31" si="2">+D5*0.6</f>
        <v>43.199999999999996</v>
      </c>
      <c r="H5" s="149">
        <f t="shared" ref="H5:H31" si="3">+D5*0.65</f>
        <v>46.800000000000004</v>
      </c>
      <c r="I5" s="149">
        <f t="shared" ref="I5:I31" si="4">+D5*0.7</f>
        <v>50.4</v>
      </c>
      <c r="J5" s="149">
        <f t="shared" ref="J5:J31" si="5">+D5*0.75</f>
        <v>54</v>
      </c>
      <c r="K5" s="149">
        <f t="shared" ref="K5:K31" si="6">+D5*0.8</f>
        <v>57.6</v>
      </c>
      <c r="L5" s="149">
        <f t="shared" ref="L5:L31" si="7">+D5*1</f>
        <v>72</v>
      </c>
    </row>
    <row r="6" spans="1:12">
      <c r="A6" s="146" t="s">
        <v>213</v>
      </c>
      <c r="B6" s="147">
        <v>80</v>
      </c>
      <c r="C6" s="148">
        <v>1</v>
      </c>
      <c r="D6" s="147">
        <f t="shared" si="0"/>
        <v>72</v>
      </c>
      <c r="E6" s="149">
        <f>+D6*0.4</f>
        <v>28.8</v>
      </c>
      <c r="F6" s="149">
        <f t="shared" si="1"/>
        <v>36</v>
      </c>
      <c r="G6" s="149">
        <f t="shared" si="2"/>
        <v>43.199999999999996</v>
      </c>
      <c r="H6" s="149">
        <f t="shared" si="3"/>
        <v>46.800000000000004</v>
      </c>
      <c r="I6" s="149">
        <f t="shared" si="4"/>
        <v>50.4</v>
      </c>
      <c r="J6" s="149">
        <f t="shared" si="5"/>
        <v>54</v>
      </c>
      <c r="K6" s="149">
        <f t="shared" si="6"/>
        <v>57.6</v>
      </c>
      <c r="L6" s="149">
        <f t="shared" si="7"/>
        <v>72</v>
      </c>
    </row>
    <row r="7" spans="1:12">
      <c r="A7" s="146" t="s">
        <v>214</v>
      </c>
      <c r="B7" s="147">
        <v>80</v>
      </c>
      <c r="C7" s="148"/>
      <c r="D7" s="147">
        <f t="shared" si="0"/>
        <v>80</v>
      </c>
      <c r="E7" s="149">
        <f>+D7*0.4</f>
        <v>32</v>
      </c>
      <c r="F7" s="149">
        <f t="shared" si="1"/>
        <v>40</v>
      </c>
      <c r="G7" s="149">
        <f t="shared" si="2"/>
        <v>48</v>
      </c>
      <c r="H7" s="149">
        <f t="shared" si="3"/>
        <v>52</v>
      </c>
      <c r="I7" s="149">
        <f t="shared" si="4"/>
        <v>56</v>
      </c>
      <c r="J7" s="149">
        <f t="shared" si="5"/>
        <v>60</v>
      </c>
      <c r="K7" s="149">
        <f t="shared" si="6"/>
        <v>64</v>
      </c>
      <c r="L7" s="149">
        <f t="shared" si="7"/>
        <v>80</v>
      </c>
    </row>
    <row r="8" spans="1:12">
      <c r="A8" s="146" t="s">
        <v>215</v>
      </c>
      <c r="B8" s="147">
        <v>80</v>
      </c>
      <c r="C8" s="148">
        <v>1</v>
      </c>
      <c r="D8" s="147">
        <f t="shared" si="0"/>
        <v>72</v>
      </c>
      <c r="E8" s="149">
        <f t="shared" ref="E8:E31" si="8">+D8*0.4</f>
        <v>28.8</v>
      </c>
      <c r="F8" s="149">
        <f t="shared" si="1"/>
        <v>36</v>
      </c>
      <c r="G8" s="149">
        <f t="shared" si="2"/>
        <v>43.199999999999996</v>
      </c>
      <c r="H8" s="149">
        <f t="shared" si="3"/>
        <v>46.800000000000004</v>
      </c>
      <c r="I8" s="149">
        <f t="shared" si="4"/>
        <v>50.4</v>
      </c>
      <c r="J8" s="149">
        <f t="shared" si="5"/>
        <v>54</v>
      </c>
      <c r="K8" s="149">
        <f t="shared" si="6"/>
        <v>57.6</v>
      </c>
      <c r="L8" s="149">
        <f t="shared" si="7"/>
        <v>72</v>
      </c>
    </row>
    <row r="9" spans="1:12">
      <c r="A9" s="146" t="s">
        <v>216</v>
      </c>
      <c r="B9" s="147">
        <v>80</v>
      </c>
      <c r="C9" s="148"/>
      <c r="D9" s="147">
        <f t="shared" si="0"/>
        <v>80</v>
      </c>
      <c r="E9" s="149">
        <f t="shared" si="8"/>
        <v>32</v>
      </c>
      <c r="F9" s="149">
        <f t="shared" si="1"/>
        <v>40</v>
      </c>
      <c r="G9" s="149">
        <f t="shared" si="2"/>
        <v>48</v>
      </c>
      <c r="H9" s="149">
        <f t="shared" si="3"/>
        <v>52</v>
      </c>
      <c r="I9" s="149">
        <f t="shared" si="4"/>
        <v>56</v>
      </c>
      <c r="J9" s="149">
        <f t="shared" si="5"/>
        <v>60</v>
      </c>
      <c r="K9" s="149">
        <f t="shared" si="6"/>
        <v>64</v>
      </c>
      <c r="L9" s="149">
        <f t="shared" si="7"/>
        <v>80</v>
      </c>
    </row>
    <row r="10" spans="1:12">
      <c r="A10" s="146" t="s">
        <v>217</v>
      </c>
      <c r="B10" s="147">
        <v>80</v>
      </c>
      <c r="C10" s="148"/>
      <c r="D10" s="147">
        <f t="shared" si="0"/>
        <v>80</v>
      </c>
      <c r="E10" s="149">
        <f t="shared" si="8"/>
        <v>32</v>
      </c>
      <c r="F10" s="149">
        <f t="shared" si="1"/>
        <v>40</v>
      </c>
      <c r="G10" s="149">
        <f t="shared" si="2"/>
        <v>48</v>
      </c>
      <c r="H10" s="149">
        <f t="shared" si="3"/>
        <v>52</v>
      </c>
      <c r="I10" s="149">
        <f t="shared" si="4"/>
        <v>56</v>
      </c>
      <c r="J10" s="149">
        <f t="shared" si="5"/>
        <v>60</v>
      </c>
      <c r="K10" s="149">
        <f t="shared" si="6"/>
        <v>64</v>
      </c>
      <c r="L10" s="149">
        <f t="shared" si="7"/>
        <v>80</v>
      </c>
    </row>
    <row r="11" spans="1:12">
      <c r="A11" s="146" t="s">
        <v>218</v>
      </c>
      <c r="B11" s="147">
        <v>80</v>
      </c>
      <c r="C11" s="148">
        <v>1</v>
      </c>
      <c r="D11" s="147">
        <f t="shared" si="0"/>
        <v>72</v>
      </c>
      <c r="E11" s="149">
        <f t="shared" si="8"/>
        <v>28.8</v>
      </c>
      <c r="F11" s="149">
        <f t="shared" si="1"/>
        <v>36</v>
      </c>
      <c r="G11" s="149">
        <f t="shared" si="2"/>
        <v>43.199999999999996</v>
      </c>
      <c r="H11" s="149">
        <f t="shared" si="3"/>
        <v>46.800000000000004</v>
      </c>
      <c r="I11" s="149">
        <f t="shared" si="4"/>
        <v>50.4</v>
      </c>
      <c r="J11" s="149">
        <f t="shared" si="5"/>
        <v>54</v>
      </c>
      <c r="K11" s="149">
        <f t="shared" si="6"/>
        <v>57.6</v>
      </c>
      <c r="L11" s="149">
        <f t="shared" si="7"/>
        <v>72</v>
      </c>
    </row>
    <row r="12" spans="1:12">
      <c r="A12" s="146" t="s">
        <v>219</v>
      </c>
      <c r="B12" s="147">
        <v>80</v>
      </c>
      <c r="C12" s="148"/>
      <c r="D12" s="147">
        <f t="shared" si="0"/>
        <v>80</v>
      </c>
      <c r="E12" s="149">
        <f t="shared" si="8"/>
        <v>32</v>
      </c>
      <c r="F12" s="149">
        <f t="shared" si="1"/>
        <v>40</v>
      </c>
      <c r="G12" s="149">
        <f t="shared" si="2"/>
        <v>48</v>
      </c>
      <c r="H12" s="149">
        <f t="shared" si="3"/>
        <v>52</v>
      </c>
      <c r="I12" s="149">
        <f t="shared" si="4"/>
        <v>56</v>
      </c>
      <c r="J12" s="149">
        <f t="shared" si="5"/>
        <v>60</v>
      </c>
      <c r="K12" s="149">
        <f t="shared" si="6"/>
        <v>64</v>
      </c>
      <c r="L12" s="149">
        <f t="shared" si="7"/>
        <v>80</v>
      </c>
    </row>
    <row r="13" spans="1:12">
      <c r="A13" s="146" t="s">
        <v>220</v>
      </c>
      <c r="B13" s="147">
        <v>80</v>
      </c>
      <c r="C13" s="148"/>
      <c r="D13" s="147">
        <f t="shared" si="0"/>
        <v>80</v>
      </c>
      <c r="E13" s="149">
        <f t="shared" si="8"/>
        <v>32</v>
      </c>
      <c r="F13" s="149">
        <f t="shared" si="1"/>
        <v>40</v>
      </c>
      <c r="G13" s="149">
        <f t="shared" si="2"/>
        <v>48</v>
      </c>
      <c r="H13" s="149">
        <f t="shared" si="3"/>
        <v>52</v>
      </c>
      <c r="I13" s="149">
        <f t="shared" si="4"/>
        <v>56</v>
      </c>
      <c r="J13" s="149">
        <f t="shared" si="5"/>
        <v>60</v>
      </c>
      <c r="K13" s="149">
        <f t="shared" si="6"/>
        <v>64</v>
      </c>
      <c r="L13" s="149">
        <f t="shared" si="7"/>
        <v>80</v>
      </c>
    </row>
    <row r="14" spans="1:12">
      <c r="A14" s="146" t="s">
        <v>221</v>
      </c>
      <c r="B14" s="147">
        <v>80</v>
      </c>
      <c r="C14" s="148"/>
      <c r="D14" s="147">
        <f t="shared" si="0"/>
        <v>80</v>
      </c>
      <c r="E14" s="149">
        <f t="shared" si="8"/>
        <v>32</v>
      </c>
      <c r="F14" s="149">
        <f t="shared" si="1"/>
        <v>40</v>
      </c>
      <c r="G14" s="149">
        <f t="shared" si="2"/>
        <v>48</v>
      </c>
      <c r="H14" s="149">
        <f t="shared" si="3"/>
        <v>52</v>
      </c>
      <c r="I14" s="149">
        <f t="shared" si="4"/>
        <v>56</v>
      </c>
      <c r="J14" s="149">
        <f t="shared" si="5"/>
        <v>60</v>
      </c>
      <c r="K14" s="149">
        <f t="shared" si="6"/>
        <v>64</v>
      </c>
      <c r="L14" s="149">
        <f t="shared" si="7"/>
        <v>80</v>
      </c>
    </row>
    <row r="15" spans="1:12">
      <c r="A15" s="146" t="s">
        <v>222</v>
      </c>
      <c r="B15" s="147">
        <v>80</v>
      </c>
      <c r="C15" s="148">
        <v>1</v>
      </c>
      <c r="D15" s="147">
        <f t="shared" si="0"/>
        <v>72</v>
      </c>
      <c r="E15" s="149">
        <f t="shared" si="8"/>
        <v>28.8</v>
      </c>
      <c r="F15" s="149">
        <f t="shared" si="1"/>
        <v>36</v>
      </c>
      <c r="G15" s="149">
        <f t="shared" si="2"/>
        <v>43.199999999999996</v>
      </c>
      <c r="H15" s="149">
        <f t="shared" si="3"/>
        <v>46.800000000000004</v>
      </c>
      <c r="I15" s="149">
        <f t="shared" si="4"/>
        <v>50.4</v>
      </c>
      <c r="J15" s="149">
        <f t="shared" si="5"/>
        <v>54</v>
      </c>
      <c r="K15" s="149">
        <f t="shared" si="6"/>
        <v>57.6</v>
      </c>
      <c r="L15" s="149">
        <f t="shared" si="7"/>
        <v>72</v>
      </c>
    </row>
    <row r="16" spans="1:12">
      <c r="A16" s="146" t="s">
        <v>223</v>
      </c>
      <c r="B16" s="147">
        <v>80</v>
      </c>
      <c r="C16" s="148"/>
      <c r="D16" s="147">
        <f t="shared" si="0"/>
        <v>80</v>
      </c>
      <c r="E16" s="149">
        <f t="shared" si="8"/>
        <v>32</v>
      </c>
      <c r="F16" s="149">
        <f t="shared" si="1"/>
        <v>40</v>
      </c>
      <c r="G16" s="149">
        <f t="shared" si="2"/>
        <v>48</v>
      </c>
      <c r="H16" s="149">
        <f t="shared" si="3"/>
        <v>52</v>
      </c>
      <c r="I16" s="149">
        <f t="shared" si="4"/>
        <v>56</v>
      </c>
      <c r="J16" s="149">
        <f t="shared" si="5"/>
        <v>60</v>
      </c>
      <c r="K16" s="149">
        <f t="shared" si="6"/>
        <v>64</v>
      </c>
      <c r="L16" s="149">
        <f t="shared" si="7"/>
        <v>80</v>
      </c>
    </row>
    <row r="17" spans="1:12">
      <c r="A17" s="146" t="s">
        <v>224</v>
      </c>
      <c r="B17" s="147">
        <v>80</v>
      </c>
      <c r="C17" s="148"/>
      <c r="D17" s="147">
        <f t="shared" si="0"/>
        <v>80</v>
      </c>
      <c r="E17" s="149">
        <f t="shared" si="8"/>
        <v>32</v>
      </c>
      <c r="F17" s="149">
        <f t="shared" si="1"/>
        <v>40</v>
      </c>
      <c r="G17" s="149">
        <f t="shared" si="2"/>
        <v>48</v>
      </c>
      <c r="H17" s="149">
        <f t="shared" si="3"/>
        <v>52</v>
      </c>
      <c r="I17" s="149">
        <f t="shared" si="4"/>
        <v>56</v>
      </c>
      <c r="J17" s="149">
        <f t="shared" si="5"/>
        <v>60</v>
      </c>
      <c r="K17" s="149">
        <f t="shared" si="6"/>
        <v>64</v>
      </c>
      <c r="L17" s="149">
        <f t="shared" si="7"/>
        <v>80</v>
      </c>
    </row>
    <row r="18" spans="1:12">
      <c r="A18" s="146" t="s">
        <v>226</v>
      </c>
      <c r="B18" s="147">
        <v>80</v>
      </c>
      <c r="C18" s="148">
        <v>1</v>
      </c>
      <c r="D18" s="147">
        <f t="shared" si="0"/>
        <v>72</v>
      </c>
      <c r="E18" s="149">
        <f t="shared" si="8"/>
        <v>28.8</v>
      </c>
      <c r="F18" s="149">
        <f t="shared" si="1"/>
        <v>36</v>
      </c>
      <c r="G18" s="149">
        <f t="shared" si="2"/>
        <v>43.199999999999996</v>
      </c>
      <c r="H18" s="149">
        <f>+D18*0.65</f>
        <v>46.800000000000004</v>
      </c>
      <c r="I18" s="149">
        <f t="shared" si="4"/>
        <v>50.4</v>
      </c>
      <c r="J18" s="149">
        <f t="shared" si="5"/>
        <v>54</v>
      </c>
      <c r="K18" s="149">
        <f t="shared" si="6"/>
        <v>57.6</v>
      </c>
      <c r="L18" s="149">
        <f t="shared" si="7"/>
        <v>72</v>
      </c>
    </row>
    <row r="19" spans="1:12">
      <c r="A19" s="146" t="s">
        <v>227</v>
      </c>
      <c r="B19" s="147">
        <v>80</v>
      </c>
      <c r="C19" s="148"/>
      <c r="D19" s="147">
        <f t="shared" si="0"/>
        <v>80</v>
      </c>
      <c r="E19" s="149">
        <f t="shared" si="8"/>
        <v>32</v>
      </c>
      <c r="F19" s="149">
        <f t="shared" si="1"/>
        <v>40</v>
      </c>
      <c r="G19" s="149">
        <f t="shared" si="2"/>
        <v>48</v>
      </c>
      <c r="H19" s="149">
        <f>+D19*0.65</f>
        <v>52</v>
      </c>
      <c r="I19" s="149">
        <f t="shared" si="4"/>
        <v>56</v>
      </c>
      <c r="J19" s="149">
        <f t="shared" si="5"/>
        <v>60</v>
      </c>
      <c r="K19" s="149">
        <f t="shared" si="6"/>
        <v>64</v>
      </c>
      <c r="L19" s="149">
        <f t="shared" si="7"/>
        <v>80</v>
      </c>
    </row>
    <row r="20" spans="1:12">
      <c r="A20" s="146" t="s">
        <v>228</v>
      </c>
      <c r="B20" s="147">
        <v>80</v>
      </c>
      <c r="C20" s="148"/>
      <c r="D20" s="147">
        <f t="shared" si="0"/>
        <v>80</v>
      </c>
      <c r="E20" s="149">
        <f t="shared" si="8"/>
        <v>32</v>
      </c>
      <c r="F20" s="149">
        <f t="shared" si="1"/>
        <v>40</v>
      </c>
      <c r="G20" s="149">
        <f t="shared" si="2"/>
        <v>48</v>
      </c>
      <c r="H20" s="149">
        <f>+D20*0.65</f>
        <v>52</v>
      </c>
      <c r="I20" s="149">
        <f t="shared" si="4"/>
        <v>56</v>
      </c>
      <c r="J20" s="149">
        <f t="shared" si="5"/>
        <v>60</v>
      </c>
      <c r="K20" s="149">
        <f t="shared" si="6"/>
        <v>64</v>
      </c>
      <c r="L20" s="149">
        <f t="shared" si="7"/>
        <v>80</v>
      </c>
    </row>
    <row r="21" spans="1:12">
      <c r="A21" s="146" t="s">
        <v>225</v>
      </c>
      <c r="B21" s="147">
        <v>80</v>
      </c>
      <c r="C21" s="148"/>
      <c r="D21" s="147">
        <f t="shared" si="0"/>
        <v>80</v>
      </c>
      <c r="E21" s="149">
        <f t="shared" si="8"/>
        <v>32</v>
      </c>
      <c r="F21" s="149">
        <f t="shared" si="1"/>
        <v>40</v>
      </c>
      <c r="G21" s="149">
        <f t="shared" si="2"/>
        <v>48</v>
      </c>
      <c r="H21" s="149">
        <f>+D21*0.65</f>
        <v>52</v>
      </c>
      <c r="I21" s="149">
        <f t="shared" si="4"/>
        <v>56</v>
      </c>
      <c r="J21" s="149">
        <f t="shared" si="5"/>
        <v>60</v>
      </c>
      <c r="K21" s="149">
        <f t="shared" si="6"/>
        <v>64</v>
      </c>
      <c r="L21" s="149">
        <f t="shared" si="7"/>
        <v>80</v>
      </c>
    </row>
    <row r="22" spans="1:12">
      <c r="A22" s="146" t="s">
        <v>229</v>
      </c>
      <c r="B22" s="147">
        <v>80</v>
      </c>
      <c r="C22" s="148">
        <v>1</v>
      </c>
      <c r="D22" s="147">
        <f t="shared" si="0"/>
        <v>72</v>
      </c>
      <c r="E22" s="149">
        <f t="shared" si="8"/>
        <v>28.8</v>
      </c>
      <c r="F22" s="149">
        <f t="shared" si="1"/>
        <v>36</v>
      </c>
      <c r="G22" s="149">
        <f t="shared" si="2"/>
        <v>43.199999999999996</v>
      </c>
      <c r="H22" s="149">
        <f>+D22*0.65</f>
        <v>46.800000000000004</v>
      </c>
      <c r="I22" s="149">
        <f t="shared" si="4"/>
        <v>50.4</v>
      </c>
      <c r="J22" s="149">
        <f t="shared" si="5"/>
        <v>54</v>
      </c>
      <c r="K22" s="149">
        <f t="shared" si="6"/>
        <v>57.6</v>
      </c>
      <c r="L22" s="149">
        <f t="shared" si="7"/>
        <v>72</v>
      </c>
    </row>
    <row r="23" spans="1:12">
      <c r="A23" s="146" t="s">
        <v>230</v>
      </c>
      <c r="B23" s="147">
        <v>80</v>
      </c>
      <c r="C23" s="148"/>
      <c r="D23" s="147">
        <f t="shared" si="0"/>
        <v>80</v>
      </c>
      <c r="E23" s="149">
        <f t="shared" si="8"/>
        <v>32</v>
      </c>
      <c r="F23" s="149">
        <f t="shared" si="1"/>
        <v>40</v>
      </c>
      <c r="G23" s="149">
        <f t="shared" si="2"/>
        <v>48</v>
      </c>
      <c r="H23" s="149">
        <f t="shared" si="3"/>
        <v>52</v>
      </c>
      <c r="I23" s="149">
        <f t="shared" si="4"/>
        <v>56</v>
      </c>
      <c r="J23" s="149">
        <f t="shared" si="5"/>
        <v>60</v>
      </c>
      <c r="K23" s="149">
        <f t="shared" si="6"/>
        <v>64</v>
      </c>
      <c r="L23" s="149">
        <f t="shared" si="7"/>
        <v>80</v>
      </c>
    </row>
    <row r="24" spans="1:12">
      <c r="A24" s="146" t="s">
        <v>244</v>
      </c>
      <c r="B24" s="147">
        <v>80</v>
      </c>
      <c r="C24" s="148"/>
      <c r="D24" s="147">
        <f t="shared" si="0"/>
        <v>80</v>
      </c>
      <c r="E24" s="149">
        <f t="shared" si="8"/>
        <v>32</v>
      </c>
      <c r="F24" s="149">
        <f t="shared" si="1"/>
        <v>40</v>
      </c>
      <c r="G24" s="149">
        <f t="shared" si="2"/>
        <v>48</v>
      </c>
      <c r="H24" s="149">
        <f t="shared" si="3"/>
        <v>52</v>
      </c>
      <c r="I24" s="149">
        <f t="shared" si="4"/>
        <v>56</v>
      </c>
      <c r="J24" s="149">
        <f t="shared" si="5"/>
        <v>60</v>
      </c>
      <c r="K24" s="149">
        <f t="shared" si="6"/>
        <v>64</v>
      </c>
      <c r="L24" s="149">
        <f t="shared" si="7"/>
        <v>80</v>
      </c>
    </row>
    <row r="25" spans="1:12">
      <c r="A25" s="146" t="s">
        <v>245</v>
      </c>
      <c r="B25" s="147">
        <v>80</v>
      </c>
      <c r="C25" s="148"/>
      <c r="D25" s="147">
        <f t="shared" si="0"/>
        <v>80</v>
      </c>
      <c r="E25" s="149">
        <f t="shared" si="8"/>
        <v>32</v>
      </c>
      <c r="F25" s="149">
        <f t="shared" si="1"/>
        <v>40</v>
      </c>
      <c r="G25" s="149">
        <f t="shared" si="2"/>
        <v>48</v>
      </c>
      <c r="H25" s="149">
        <f t="shared" si="3"/>
        <v>52</v>
      </c>
      <c r="I25" s="149">
        <f t="shared" si="4"/>
        <v>56</v>
      </c>
      <c r="J25" s="149">
        <f t="shared" si="5"/>
        <v>60</v>
      </c>
      <c r="K25" s="149">
        <f t="shared" si="6"/>
        <v>64</v>
      </c>
      <c r="L25" s="149">
        <f t="shared" si="7"/>
        <v>80</v>
      </c>
    </row>
    <row r="26" spans="1:12">
      <c r="A26" s="146" t="s">
        <v>246</v>
      </c>
      <c r="B26" s="147">
        <v>80</v>
      </c>
      <c r="C26" s="148"/>
      <c r="D26" s="147">
        <f t="shared" si="0"/>
        <v>80</v>
      </c>
      <c r="E26" s="149">
        <f t="shared" si="8"/>
        <v>32</v>
      </c>
      <c r="F26" s="149">
        <f t="shared" si="1"/>
        <v>40</v>
      </c>
      <c r="G26" s="149">
        <f t="shared" si="2"/>
        <v>48</v>
      </c>
      <c r="H26" s="149">
        <f t="shared" si="3"/>
        <v>52</v>
      </c>
      <c r="I26" s="149">
        <f t="shared" si="4"/>
        <v>56</v>
      </c>
      <c r="J26" s="149">
        <f t="shared" si="5"/>
        <v>60</v>
      </c>
      <c r="K26" s="149">
        <f t="shared" si="6"/>
        <v>64</v>
      </c>
      <c r="L26" s="149">
        <f t="shared" si="7"/>
        <v>80</v>
      </c>
    </row>
    <row r="27" spans="1:12">
      <c r="A27" s="146" t="s">
        <v>247</v>
      </c>
      <c r="B27" s="147">
        <v>80</v>
      </c>
      <c r="C27" s="148">
        <v>1</v>
      </c>
      <c r="D27" s="147">
        <f t="shared" si="0"/>
        <v>72</v>
      </c>
      <c r="E27" s="149">
        <f t="shared" si="8"/>
        <v>28.8</v>
      </c>
      <c r="F27" s="149">
        <f t="shared" si="1"/>
        <v>36</v>
      </c>
      <c r="G27" s="149">
        <f t="shared" si="2"/>
        <v>43.199999999999996</v>
      </c>
      <c r="H27" s="149">
        <f t="shared" si="3"/>
        <v>46.800000000000004</v>
      </c>
      <c r="I27" s="149">
        <f t="shared" si="4"/>
        <v>50.4</v>
      </c>
      <c r="J27" s="149">
        <f t="shared" si="5"/>
        <v>54</v>
      </c>
      <c r="K27" s="149">
        <f t="shared" si="6"/>
        <v>57.6</v>
      </c>
      <c r="L27" s="149">
        <f t="shared" si="7"/>
        <v>72</v>
      </c>
    </row>
    <row r="28" spans="1:12">
      <c r="A28" s="146" t="s">
        <v>248</v>
      </c>
      <c r="B28" s="147">
        <v>80</v>
      </c>
      <c r="C28" s="148">
        <v>2</v>
      </c>
      <c r="D28" s="147">
        <f t="shared" si="0"/>
        <v>64</v>
      </c>
      <c r="E28" s="149">
        <f t="shared" si="8"/>
        <v>25.6</v>
      </c>
      <c r="F28" s="149">
        <f t="shared" si="1"/>
        <v>32</v>
      </c>
      <c r="G28" s="149">
        <f t="shared" si="2"/>
        <v>38.4</v>
      </c>
      <c r="H28" s="149">
        <f t="shared" si="3"/>
        <v>41.6</v>
      </c>
      <c r="I28" s="149">
        <f t="shared" si="4"/>
        <v>44.8</v>
      </c>
      <c r="J28" s="149">
        <f t="shared" si="5"/>
        <v>48</v>
      </c>
      <c r="K28" s="149">
        <f t="shared" si="6"/>
        <v>51.2</v>
      </c>
      <c r="L28" s="149">
        <f t="shared" si="7"/>
        <v>64</v>
      </c>
    </row>
    <row r="29" spans="1:12" ht="12.75" customHeight="1">
      <c r="A29" s="146" t="s">
        <v>249</v>
      </c>
      <c r="B29" s="147">
        <v>80</v>
      </c>
      <c r="C29" s="148"/>
      <c r="D29" s="147">
        <f t="shared" si="0"/>
        <v>80</v>
      </c>
      <c r="E29" s="149">
        <f t="shared" si="8"/>
        <v>32</v>
      </c>
      <c r="F29" s="149">
        <f t="shared" si="1"/>
        <v>40</v>
      </c>
      <c r="G29" s="149">
        <f t="shared" si="2"/>
        <v>48</v>
      </c>
      <c r="H29" s="149">
        <f t="shared" si="3"/>
        <v>52</v>
      </c>
      <c r="I29" s="149">
        <f t="shared" si="4"/>
        <v>56</v>
      </c>
      <c r="J29" s="149">
        <f t="shared" si="5"/>
        <v>60</v>
      </c>
      <c r="K29" s="149">
        <f t="shared" si="6"/>
        <v>64</v>
      </c>
      <c r="L29" s="149">
        <f t="shared" si="7"/>
        <v>80</v>
      </c>
    </row>
    <row r="30" spans="1:12" ht="12.75" customHeight="1">
      <c r="A30" s="146" t="s">
        <v>250</v>
      </c>
      <c r="B30" s="147">
        <v>80</v>
      </c>
      <c r="C30" s="148">
        <v>2</v>
      </c>
      <c r="D30" s="147">
        <f t="shared" si="0"/>
        <v>64</v>
      </c>
      <c r="E30" s="149">
        <f t="shared" si="8"/>
        <v>25.6</v>
      </c>
      <c r="F30" s="149">
        <f t="shared" si="1"/>
        <v>32</v>
      </c>
      <c r="G30" s="149">
        <f t="shared" si="2"/>
        <v>38.4</v>
      </c>
      <c r="H30" s="149">
        <f t="shared" si="3"/>
        <v>41.6</v>
      </c>
      <c r="I30" s="149">
        <f t="shared" si="4"/>
        <v>44.8</v>
      </c>
      <c r="J30" s="149">
        <f t="shared" si="5"/>
        <v>48</v>
      </c>
      <c r="K30" s="149">
        <f t="shared" si="6"/>
        <v>51.2</v>
      </c>
      <c r="L30" s="149">
        <f t="shared" si="7"/>
        <v>64</v>
      </c>
    </row>
    <row r="31" spans="1:12" ht="12.75" customHeight="1">
      <c r="A31" s="146" t="s">
        <v>251</v>
      </c>
      <c r="B31" s="147">
        <v>80</v>
      </c>
      <c r="C31" s="148">
        <v>2</v>
      </c>
      <c r="D31" s="147">
        <f>B31-C31*8</f>
        <v>64</v>
      </c>
      <c r="E31" s="149">
        <f t="shared" si="8"/>
        <v>25.6</v>
      </c>
      <c r="F31" s="149">
        <f t="shared" si="1"/>
        <v>32</v>
      </c>
      <c r="G31" s="149">
        <f t="shared" si="2"/>
        <v>38.4</v>
      </c>
      <c r="H31" s="149">
        <f t="shared" si="3"/>
        <v>41.6</v>
      </c>
      <c r="I31" s="149">
        <f t="shared" si="4"/>
        <v>44.8</v>
      </c>
      <c r="J31" s="149">
        <f t="shared" si="5"/>
        <v>48</v>
      </c>
      <c r="K31" s="149">
        <f t="shared" si="6"/>
        <v>51.2</v>
      </c>
      <c r="L31" s="149">
        <f t="shared" si="7"/>
        <v>64</v>
      </c>
    </row>
    <row r="32" spans="1:12">
      <c r="A32" s="150"/>
      <c r="B32" s="150"/>
      <c r="C32" s="150"/>
      <c r="D32" s="150"/>
      <c r="E32" s="150"/>
      <c r="F32" s="150"/>
      <c r="G32" s="150"/>
      <c r="H32" s="150"/>
      <c r="I32" s="150"/>
      <c r="J32" s="150"/>
      <c r="K32" s="150"/>
      <c r="L32" s="150"/>
    </row>
    <row r="33" spans="1:12" ht="12.75" customHeight="1">
      <c r="A33" s="770" t="s">
        <v>92</v>
      </c>
      <c r="B33" s="770"/>
      <c r="C33" s="770"/>
      <c r="D33" s="770"/>
      <c r="E33" s="770"/>
      <c r="F33" s="770"/>
      <c r="G33" s="770"/>
      <c r="H33" s="770"/>
      <c r="I33" s="770"/>
      <c r="J33" s="770"/>
      <c r="K33" s="770"/>
      <c r="L33" s="770"/>
    </row>
    <row r="34" spans="1:12">
      <c r="A34" s="151"/>
      <c r="B34" s="770" t="s">
        <v>91</v>
      </c>
      <c r="C34" s="770"/>
      <c r="D34" s="770"/>
      <c r="E34" s="770"/>
      <c r="F34" s="770"/>
      <c r="G34" s="770"/>
      <c r="H34" s="770"/>
      <c r="I34" s="770"/>
      <c r="J34" s="770"/>
      <c r="K34" s="770"/>
      <c r="L34" s="770"/>
    </row>
    <row r="35" spans="1:12" s="131" customFormat="1">
      <c r="A35" s="128"/>
    </row>
    <row r="36" spans="1:12" s="130" customFormat="1">
      <c r="A36" s="128"/>
    </row>
    <row r="37" spans="1:12" s="130" customFormat="1">
      <c r="A37" s="761" t="s">
        <v>105</v>
      </c>
      <c r="B37" s="762"/>
      <c r="C37" s="762"/>
      <c r="D37" s="762"/>
      <c r="E37" s="762"/>
      <c r="F37" s="762"/>
      <c r="G37" s="762"/>
      <c r="H37" s="762"/>
      <c r="I37" s="762"/>
      <c r="J37" s="762"/>
      <c r="K37" s="762"/>
      <c r="L37" s="762"/>
    </row>
    <row r="38" spans="1:12" s="130" customFormat="1">
      <c r="A38" s="762"/>
      <c r="B38" s="762"/>
      <c r="C38" s="762"/>
      <c r="D38" s="762"/>
      <c r="E38" s="762"/>
      <c r="F38" s="762"/>
      <c r="G38" s="762"/>
      <c r="H38" s="762"/>
      <c r="I38" s="762"/>
      <c r="J38" s="762"/>
      <c r="K38" s="762"/>
      <c r="L38" s="762"/>
    </row>
    <row r="39" spans="1:12" s="130" customFormat="1">
      <c r="A39" s="152"/>
      <c r="B39" s="132"/>
      <c r="C39" s="133"/>
      <c r="D39" s="132"/>
      <c r="E39" s="763" t="s">
        <v>34</v>
      </c>
      <c r="F39" s="764"/>
      <c r="G39" s="764"/>
      <c r="H39" s="764"/>
      <c r="I39" s="764"/>
      <c r="J39" s="764"/>
      <c r="K39" s="764"/>
      <c r="L39" s="765"/>
    </row>
    <row r="40" spans="1:12" s="130" customFormat="1" ht="34.5" customHeight="1">
      <c r="A40" s="153" t="s">
        <v>35</v>
      </c>
      <c r="B40" s="134" t="s">
        <v>36</v>
      </c>
      <c r="C40" s="134" t="s">
        <v>37</v>
      </c>
      <c r="D40" s="134" t="s">
        <v>38</v>
      </c>
      <c r="E40" s="135" t="s">
        <v>39</v>
      </c>
      <c r="F40" s="135" t="s">
        <v>40</v>
      </c>
      <c r="G40" s="135" t="s">
        <v>41</v>
      </c>
      <c r="H40" s="135" t="s">
        <v>42</v>
      </c>
      <c r="I40" s="135" t="s">
        <v>43</v>
      </c>
      <c r="J40" s="135" t="s">
        <v>44</v>
      </c>
      <c r="K40" s="135" t="s">
        <v>45</v>
      </c>
      <c r="L40" s="135" t="s">
        <v>46</v>
      </c>
    </row>
    <row r="41" spans="1:12" s="130" customFormat="1">
      <c r="A41" s="242" t="s">
        <v>232</v>
      </c>
      <c r="B41" s="136">
        <v>184</v>
      </c>
      <c r="C41" s="137">
        <v>2</v>
      </c>
      <c r="D41" s="136">
        <f>SUM(B41-C41*8)</f>
        <v>168</v>
      </c>
      <c r="E41" s="138">
        <f t="shared" ref="E41:E52" si="9">+D41*0.4</f>
        <v>67.2</v>
      </c>
      <c r="F41" s="138">
        <f t="shared" ref="F41:F52" si="10">+D41*0.5</f>
        <v>84</v>
      </c>
      <c r="G41" s="138">
        <f t="shared" ref="G41:G52" si="11">+D41*0.6</f>
        <v>100.8</v>
      </c>
      <c r="H41" s="138">
        <f t="shared" ref="H41:H52" si="12">+D41*0.65</f>
        <v>109.2</v>
      </c>
      <c r="I41" s="138">
        <f t="shared" ref="I41:I52" si="13">+D41*0.7</f>
        <v>117.6</v>
      </c>
      <c r="J41" s="138">
        <f t="shared" ref="J41:J52" si="14">+D41*0.75</f>
        <v>126</v>
      </c>
      <c r="K41" s="138">
        <f t="shared" ref="K41:K52" si="15">+D41*0.8</f>
        <v>134.4</v>
      </c>
      <c r="L41" s="138">
        <f t="shared" ref="L41:L52" si="16">+D41*1</f>
        <v>168</v>
      </c>
    </row>
    <row r="42" spans="1:12" s="130" customFormat="1">
      <c r="A42" s="242" t="s">
        <v>233</v>
      </c>
      <c r="B42" s="136">
        <v>160</v>
      </c>
      <c r="C42" s="137">
        <v>1</v>
      </c>
      <c r="D42" s="136">
        <f>SUM(B42-C42*8)</f>
        <v>152</v>
      </c>
      <c r="E42" s="138">
        <f t="shared" si="9"/>
        <v>60.800000000000004</v>
      </c>
      <c r="F42" s="138">
        <f t="shared" si="10"/>
        <v>76</v>
      </c>
      <c r="G42" s="138">
        <f t="shared" si="11"/>
        <v>91.2</v>
      </c>
      <c r="H42" s="138">
        <f t="shared" si="12"/>
        <v>98.8</v>
      </c>
      <c r="I42" s="138">
        <f t="shared" si="13"/>
        <v>106.39999999999999</v>
      </c>
      <c r="J42" s="138">
        <f t="shared" si="14"/>
        <v>114</v>
      </c>
      <c r="K42" s="138">
        <f t="shared" si="15"/>
        <v>121.60000000000001</v>
      </c>
      <c r="L42" s="138">
        <f t="shared" si="16"/>
        <v>152</v>
      </c>
    </row>
    <row r="43" spans="1:12" s="130" customFormat="1">
      <c r="A43" s="242" t="s">
        <v>234</v>
      </c>
      <c r="B43" s="136">
        <v>176</v>
      </c>
      <c r="C43" s="137">
        <v>1</v>
      </c>
      <c r="D43" s="136">
        <f>SUM(B43-C43*8)</f>
        <v>168</v>
      </c>
      <c r="E43" s="138">
        <f t="shared" si="9"/>
        <v>67.2</v>
      </c>
      <c r="F43" s="138">
        <f t="shared" si="10"/>
        <v>84</v>
      </c>
      <c r="G43" s="138">
        <f t="shared" si="11"/>
        <v>100.8</v>
      </c>
      <c r="H43" s="138">
        <f t="shared" si="12"/>
        <v>109.2</v>
      </c>
      <c r="I43" s="138">
        <f t="shared" si="13"/>
        <v>117.6</v>
      </c>
      <c r="J43" s="138">
        <f t="shared" si="14"/>
        <v>126</v>
      </c>
      <c r="K43" s="138">
        <f t="shared" si="15"/>
        <v>134.4</v>
      </c>
      <c r="L43" s="138">
        <f t="shared" si="16"/>
        <v>168</v>
      </c>
    </row>
    <row r="44" spans="1:12" s="130" customFormat="1">
      <c r="A44" s="242" t="s">
        <v>235</v>
      </c>
      <c r="B44" s="136">
        <v>168</v>
      </c>
      <c r="C44" s="137"/>
      <c r="D44" s="136">
        <f>SUM(B44)</f>
        <v>168</v>
      </c>
      <c r="E44" s="138">
        <f t="shared" si="9"/>
        <v>67.2</v>
      </c>
      <c r="F44" s="138">
        <f t="shared" si="10"/>
        <v>84</v>
      </c>
      <c r="G44" s="138">
        <f t="shared" si="11"/>
        <v>100.8</v>
      </c>
      <c r="H44" s="138">
        <f t="shared" si="12"/>
        <v>109.2</v>
      </c>
      <c r="I44" s="138">
        <f t="shared" si="13"/>
        <v>117.6</v>
      </c>
      <c r="J44" s="138">
        <f t="shared" si="14"/>
        <v>126</v>
      </c>
      <c r="K44" s="138">
        <f t="shared" si="15"/>
        <v>134.4</v>
      </c>
      <c r="L44" s="138">
        <f t="shared" si="16"/>
        <v>168</v>
      </c>
    </row>
    <row r="45" spans="1:12" s="130" customFormat="1">
      <c r="A45" s="242" t="s">
        <v>236</v>
      </c>
      <c r="B45" s="136">
        <v>184</v>
      </c>
      <c r="C45" s="137">
        <v>1</v>
      </c>
      <c r="D45" s="136">
        <f>SUM(B45-1*8)</f>
        <v>176</v>
      </c>
      <c r="E45" s="138">
        <f t="shared" si="9"/>
        <v>70.400000000000006</v>
      </c>
      <c r="F45" s="138">
        <f t="shared" si="10"/>
        <v>88</v>
      </c>
      <c r="G45" s="138">
        <f t="shared" si="11"/>
        <v>105.6</v>
      </c>
      <c r="H45" s="138">
        <f t="shared" si="12"/>
        <v>114.4</v>
      </c>
      <c r="I45" s="138">
        <f t="shared" si="13"/>
        <v>123.19999999999999</v>
      </c>
      <c r="J45" s="138">
        <f t="shared" si="14"/>
        <v>132</v>
      </c>
      <c r="K45" s="138">
        <f t="shared" si="15"/>
        <v>140.80000000000001</v>
      </c>
      <c r="L45" s="138">
        <f t="shared" si="16"/>
        <v>176</v>
      </c>
    </row>
    <row r="46" spans="1:12" s="130" customFormat="1">
      <c r="A46" s="242" t="s">
        <v>237</v>
      </c>
      <c r="B46" s="136">
        <v>168</v>
      </c>
      <c r="C46" s="137"/>
      <c r="D46" s="136">
        <f>SUM(B46)</f>
        <v>168</v>
      </c>
      <c r="E46" s="138">
        <f t="shared" si="9"/>
        <v>67.2</v>
      </c>
      <c r="F46" s="138">
        <f t="shared" si="10"/>
        <v>84</v>
      </c>
      <c r="G46" s="138">
        <f t="shared" si="11"/>
        <v>100.8</v>
      </c>
      <c r="H46" s="138">
        <f t="shared" si="12"/>
        <v>109.2</v>
      </c>
      <c r="I46" s="138">
        <f t="shared" si="13"/>
        <v>117.6</v>
      </c>
      <c r="J46" s="138">
        <f t="shared" si="14"/>
        <v>126</v>
      </c>
      <c r="K46" s="138">
        <f t="shared" si="15"/>
        <v>134.4</v>
      </c>
      <c r="L46" s="138">
        <f t="shared" si="16"/>
        <v>168</v>
      </c>
    </row>
    <row r="47" spans="1:12" s="130" customFormat="1">
      <c r="A47" s="242" t="s">
        <v>238</v>
      </c>
      <c r="B47" s="136">
        <v>176</v>
      </c>
      <c r="C47" s="137">
        <v>1</v>
      </c>
      <c r="D47" s="136">
        <f>SUM(B47-1*8)</f>
        <v>168</v>
      </c>
      <c r="E47" s="138">
        <f t="shared" si="9"/>
        <v>67.2</v>
      </c>
      <c r="F47" s="138">
        <f t="shared" si="10"/>
        <v>84</v>
      </c>
      <c r="G47" s="138">
        <f t="shared" si="11"/>
        <v>100.8</v>
      </c>
      <c r="H47" s="138">
        <f t="shared" si="12"/>
        <v>109.2</v>
      </c>
      <c r="I47" s="138">
        <f t="shared" si="13"/>
        <v>117.6</v>
      </c>
      <c r="J47" s="138">
        <f t="shared" si="14"/>
        <v>126</v>
      </c>
      <c r="K47" s="138">
        <f t="shared" si="15"/>
        <v>134.4</v>
      </c>
      <c r="L47" s="138">
        <f t="shared" si="16"/>
        <v>168</v>
      </c>
    </row>
    <row r="48" spans="1:12" s="130" customFormat="1">
      <c r="A48" s="242" t="s">
        <v>239</v>
      </c>
      <c r="B48" s="136">
        <v>184</v>
      </c>
      <c r="C48" s="137"/>
      <c r="D48" s="136">
        <f>SUM(B48)</f>
        <v>184</v>
      </c>
      <c r="E48" s="138">
        <f t="shared" si="9"/>
        <v>73.600000000000009</v>
      </c>
      <c r="F48" s="138">
        <f t="shared" si="10"/>
        <v>92</v>
      </c>
      <c r="G48" s="138">
        <f t="shared" si="11"/>
        <v>110.39999999999999</v>
      </c>
      <c r="H48" s="138">
        <f t="shared" si="12"/>
        <v>119.60000000000001</v>
      </c>
      <c r="I48" s="138">
        <f t="shared" si="13"/>
        <v>128.79999999999998</v>
      </c>
      <c r="J48" s="138">
        <f t="shared" si="14"/>
        <v>138</v>
      </c>
      <c r="K48" s="138">
        <f t="shared" si="15"/>
        <v>147.20000000000002</v>
      </c>
      <c r="L48" s="138">
        <f t="shared" si="16"/>
        <v>184</v>
      </c>
    </row>
    <row r="49" spans="1:12" s="130" customFormat="1">
      <c r="A49" s="242" t="s">
        <v>240</v>
      </c>
      <c r="B49" s="136">
        <v>160</v>
      </c>
      <c r="C49" s="137">
        <v>1</v>
      </c>
      <c r="D49" s="136">
        <f>SUM(B49-1*8)</f>
        <v>152</v>
      </c>
      <c r="E49" s="138">
        <f t="shared" si="9"/>
        <v>60.800000000000004</v>
      </c>
      <c r="F49" s="138">
        <f t="shared" si="10"/>
        <v>76</v>
      </c>
      <c r="G49" s="138">
        <f t="shared" si="11"/>
        <v>91.2</v>
      </c>
      <c r="H49" s="138">
        <f t="shared" si="12"/>
        <v>98.8</v>
      </c>
      <c r="I49" s="138">
        <f t="shared" si="13"/>
        <v>106.39999999999999</v>
      </c>
      <c r="J49" s="138">
        <f t="shared" si="14"/>
        <v>114</v>
      </c>
      <c r="K49" s="138">
        <f t="shared" si="15"/>
        <v>121.60000000000001</v>
      </c>
      <c r="L49" s="138">
        <f t="shared" si="16"/>
        <v>152</v>
      </c>
    </row>
    <row r="50" spans="1:12" s="130" customFormat="1">
      <c r="A50" s="242" t="s">
        <v>241</v>
      </c>
      <c r="B50" s="136">
        <v>184</v>
      </c>
      <c r="C50" s="137"/>
      <c r="D50" s="136">
        <f>+B50</f>
        <v>184</v>
      </c>
      <c r="E50" s="138">
        <f t="shared" si="9"/>
        <v>73.600000000000009</v>
      </c>
      <c r="F50" s="138">
        <f t="shared" si="10"/>
        <v>92</v>
      </c>
      <c r="G50" s="138">
        <f t="shared" si="11"/>
        <v>110.39999999999999</v>
      </c>
      <c r="H50" s="138">
        <f t="shared" si="12"/>
        <v>119.60000000000001</v>
      </c>
      <c r="I50" s="138">
        <f t="shared" si="13"/>
        <v>128.79999999999998</v>
      </c>
      <c r="J50" s="138">
        <f t="shared" si="14"/>
        <v>138</v>
      </c>
      <c r="K50" s="138">
        <f t="shared" si="15"/>
        <v>147.20000000000002</v>
      </c>
      <c r="L50" s="138">
        <f t="shared" si="16"/>
        <v>184</v>
      </c>
    </row>
    <row r="51" spans="1:12" s="130" customFormat="1">
      <c r="A51" s="242" t="s">
        <v>242</v>
      </c>
      <c r="B51" s="136">
        <v>176</v>
      </c>
      <c r="C51" s="137">
        <v>3</v>
      </c>
      <c r="D51" s="136">
        <f>SUM(B51-3*8)</f>
        <v>152</v>
      </c>
      <c r="E51" s="138">
        <f t="shared" si="9"/>
        <v>60.800000000000004</v>
      </c>
      <c r="F51" s="138">
        <f t="shared" si="10"/>
        <v>76</v>
      </c>
      <c r="G51" s="138">
        <f t="shared" si="11"/>
        <v>91.2</v>
      </c>
      <c r="H51" s="138">
        <f t="shared" si="12"/>
        <v>98.8</v>
      </c>
      <c r="I51" s="138">
        <f t="shared" si="13"/>
        <v>106.39999999999999</v>
      </c>
      <c r="J51" s="138">
        <f t="shared" si="14"/>
        <v>114</v>
      </c>
      <c r="K51" s="138">
        <f t="shared" si="15"/>
        <v>121.60000000000001</v>
      </c>
      <c r="L51" s="138">
        <f t="shared" si="16"/>
        <v>152</v>
      </c>
    </row>
    <row r="52" spans="1:12" s="130" customFormat="1">
      <c r="A52" s="242" t="s">
        <v>243</v>
      </c>
      <c r="B52" s="136">
        <v>168</v>
      </c>
      <c r="C52" s="137">
        <v>3</v>
      </c>
      <c r="D52" s="136">
        <f>SUM(B52-3*8)</f>
        <v>144</v>
      </c>
      <c r="E52" s="138">
        <f t="shared" si="9"/>
        <v>57.6</v>
      </c>
      <c r="F52" s="138">
        <f t="shared" si="10"/>
        <v>72</v>
      </c>
      <c r="G52" s="138">
        <f t="shared" si="11"/>
        <v>86.399999999999991</v>
      </c>
      <c r="H52" s="138">
        <f t="shared" si="12"/>
        <v>93.600000000000009</v>
      </c>
      <c r="I52" s="138">
        <f t="shared" si="13"/>
        <v>100.8</v>
      </c>
      <c r="J52" s="138">
        <f t="shared" si="14"/>
        <v>108</v>
      </c>
      <c r="K52" s="138">
        <f t="shared" si="15"/>
        <v>115.2</v>
      </c>
      <c r="L52" s="138">
        <f t="shared" si="16"/>
        <v>144</v>
      </c>
    </row>
    <row r="53" spans="1:12" s="130" customFormat="1">
      <c r="A53" s="152"/>
      <c r="B53" s="139">
        <f>SUM(B41:B52)</f>
        <v>2088</v>
      </c>
      <c r="C53" s="137">
        <f>SUM(C41:C52)</f>
        <v>13</v>
      </c>
      <c r="D53" s="136">
        <f t="shared" ref="D53:L53" si="17">SUM(D41:D52)</f>
        <v>1984</v>
      </c>
      <c r="E53" s="138">
        <f>SUM(E41:E52)</f>
        <v>793.59999999999991</v>
      </c>
      <c r="F53" s="138">
        <f>SUM(F41:F52)</f>
        <v>992</v>
      </c>
      <c r="G53" s="138">
        <f t="shared" si="17"/>
        <v>1190.4000000000001</v>
      </c>
      <c r="H53" s="138">
        <f t="shared" si="17"/>
        <v>1289.5999999999999</v>
      </c>
      <c r="I53" s="138">
        <f t="shared" si="17"/>
        <v>1388.8000000000002</v>
      </c>
      <c r="J53" s="138">
        <f t="shared" si="17"/>
        <v>1488</v>
      </c>
      <c r="K53" s="138">
        <f t="shared" si="17"/>
        <v>1587.1999999999998</v>
      </c>
      <c r="L53" s="138">
        <f t="shared" si="17"/>
        <v>1984</v>
      </c>
    </row>
    <row r="54" spans="1:12" s="130" customFormat="1">
      <c r="A54" s="141"/>
      <c r="B54" s="140"/>
      <c r="C54" s="140"/>
      <c r="D54" s="140"/>
      <c r="E54" s="140"/>
      <c r="F54" s="140"/>
      <c r="G54" s="140"/>
      <c r="H54" s="140"/>
      <c r="I54" s="140"/>
      <c r="J54" s="140"/>
      <c r="K54" s="140"/>
      <c r="L54" s="140"/>
    </row>
    <row r="55" spans="1:12" s="130" customFormat="1">
      <c r="A55" s="766" t="s">
        <v>92</v>
      </c>
      <c r="B55" s="766"/>
      <c r="C55" s="766"/>
      <c r="D55" s="766"/>
      <c r="E55" s="766"/>
      <c r="F55" s="766"/>
      <c r="G55" s="766"/>
      <c r="H55" s="766"/>
      <c r="I55" s="766"/>
      <c r="J55" s="766"/>
      <c r="K55" s="766"/>
      <c r="L55" s="766"/>
    </row>
    <row r="56" spans="1:12" s="130" customFormat="1">
      <c r="A56" s="141"/>
      <c r="B56" s="766" t="s">
        <v>91</v>
      </c>
      <c r="C56" s="766"/>
      <c r="D56" s="766"/>
      <c r="E56" s="766"/>
      <c r="F56" s="766"/>
      <c r="G56" s="766"/>
      <c r="H56" s="766"/>
      <c r="I56" s="766"/>
      <c r="J56" s="766"/>
      <c r="K56" s="766"/>
      <c r="L56" s="766"/>
    </row>
    <row r="57" spans="1:12" s="130" customFormat="1">
      <c r="A57" s="128"/>
    </row>
  </sheetData>
  <mergeCells count="9">
    <mergeCell ref="A1:L1"/>
    <mergeCell ref="A38:L38"/>
    <mergeCell ref="E39:L39"/>
    <mergeCell ref="A55:L55"/>
    <mergeCell ref="B56:L56"/>
    <mergeCell ref="E3:L3"/>
    <mergeCell ref="A33:L33"/>
    <mergeCell ref="B34:L34"/>
    <mergeCell ref="A37:L37"/>
  </mergeCells>
  <phoneticPr fontId="25" type="noConversion"/>
  <printOptions horizontalCentered="1"/>
  <pageMargins left="0" right="0" top="0.75" bottom="0.75" header="0.5" footer="0.5"/>
  <pageSetup scale="8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3"/>
  </sheetPr>
  <dimension ref="A1:C32"/>
  <sheetViews>
    <sheetView workbookViewId="0">
      <selection activeCell="F11" sqref="F11"/>
    </sheetView>
  </sheetViews>
  <sheetFormatPr defaultRowHeight="15"/>
  <cols>
    <col min="1" max="1" width="45.7109375" style="26" customWidth="1"/>
    <col min="2" max="2" width="36.28515625" style="27" customWidth="1"/>
    <col min="3" max="3" width="12.5703125" style="25" customWidth="1"/>
  </cols>
  <sheetData>
    <row r="1" spans="1:3">
      <c r="A1" s="771" t="s">
        <v>89</v>
      </c>
      <c r="B1" s="771"/>
      <c r="C1" s="771"/>
    </row>
    <row r="2" spans="1:3">
      <c r="A2" s="771" t="s">
        <v>47</v>
      </c>
      <c r="B2" s="771"/>
      <c r="C2" s="771"/>
    </row>
    <row r="3" spans="1:3">
      <c r="A3" s="771" t="s">
        <v>255</v>
      </c>
      <c r="B3" s="771"/>
      <c r="C3" s="771"/>
    </row>
    <row r="6" spans="1:3">
      <c r="A6" s="26" t="s">
        <v>202</v>
      </c>
      <c r="B6" s="27" t="s">
        <v>128</v>
      </c>
      <c r="C6" s="25">
        <v>1</v>
      </c>
    </row>
    <row r="8" spans="1:3">
      <c r="A8" s="26" t="s">
        <v>203</v>
      </c>
      <c r="B8" s="27" t="s">
        <v>23</v>
      </c>
      <c r="C8" s="25">
        <v>2</v>
      </c>
    </row>
    <row r="10" spans="1:3">
      <c r="A10" s="26" t="s">
        <v>204</v>
      </c>
      <c r="B10" s="27" t="s">
        <v>179</v>
      </c>
      <c r="C10" s="25">
        <v>3</v>
      </c>
    </row>
    <row r="12" spans="1:3">
      <c r="A12" s="26" t="s">
        <v>205</v>
      </c>
      <c r="B12" s="27" t="s">
        <v>131</v>
      </c>
      <c r="C12" s="25">
        <v>4</v>
      </c>
    </row>
    <row r="14" spans="1:3">
      <c r="A14" s="26" t="s">
        <v>252</v>
      </c>
      <c r="B14" s="28" t="s">
        <v>115</v>
      </c>
      <c r="C14" s="25">
        <v>5</v>
      </c>
    </row>
    <row r="16" spans="1:3">
      <c r="A16" s="26" t="s">
        <v>206</v>
      </c>
      <c r="B16" s="27" t="s">
        <v>116</v>
      </c>
      <c r="C16" s="25">
        <v>6</v>
      </c>
    </row>
    <row r="18" spans="1:3">
      <c r="A18" s="26" t="s">
        <v>207</v>
      </c>
      <c r="B18" s="27" t="s">
        <v>117</v>
      </c>
      <c r="C18" s="25">
        <v>7</v>
      </c>
    </row>
    <row r="20" spans="1:3">
      <c r="A20" s="26" t="s">
        <v>253</v>
      </c>
      <c r="B20" s="27" t="s">
        <v>208</v>
      </c>
      <c r="C20" s="25">
        <v>8</v>
      </c>
    </row>
    <row r="22" spans="1:3">
      <c r="A22" s="26" t="s">
        <v>209</v>
      </c>
      <c r="B22" s="27" t="s">
        <v>114</v>
      </c>
      <c r="C22" s="25">
        <v>9</v>
      </c>
    </row>
    <row r="23" spans="1:3">
      <c r="A23" s="26" t="s">
        <v>210</v>
      </c>
      <c r="B23" s="27" t="s">
        <v>88</v>
      </c>
      <c r="C23" s="25">
        <v>10</v>
      </c>
    </row>
    <row r="25" spans="1:3">
      <c r="A25" s="26" t="s">
        <v>211</v>
      </c>
      <c r="B25" s="27" t="s">
        <v>181</v>
      </c>
      <c r="C25" s="25">
        <v>11</v>
      </c>
    </row>
    <row r="26" spans="1:3">
      <c r="A26" s="26" t="s">
        <v>212</v>
      </c>
      <c r="B26" s="27" t="s">
        <v>181</v>
      </c>
      <c r="C26" s="25">
        <v>12</v>
      </c>
    </row>
    <row r="28" spans="1:3">
      <c r="A28" s="26" t="s">
        <v>254</v>
      </c>
      <c r="B28" s="27" t="s">
        <v>128</v>
      </c>
      <c r="C28" s="25">
        <v>13</v>
      </c>
    </row>
    <row r="31" spans="1:3">
      <c r="A31" s="90"/>
    </row>
    <row r="32" spans="1:3">
      <c r="A32" s="91"/>
    </row>
  </sheetData>
  <mergeCells count="3">
    <mergeCell ref="A1:C1"/>
    <mergeCell ref="A2:C2"/>
    <mergeCell ref="A3:C3"/>
  </mergeCells>
  <phoneticPr fontId="25" type="noConversion"/>
  <printOptions horizontalCentered="1"/>
  <pageMargins left="0.25" right="0.25" top="1" bottom="1" header="0.5" footer="0.5"/>
  <pageSetup orientation="portrait" horizontalDpi="4294967293" verticalDpi="4294967293"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6"/>
    <pageSetUpPr fitToPage="1"/>
  </sheetPr>
  <dimension ref="A1:N29"/>
  <sheetViews>
    <sheetView zoomScale="65" zoomScaleNormal="65" workbookViewId="0">
      <selection sqref="A1:N1"/>
    </sheetView>
  </sheetViews>
  <sheetFormatPr defaultRowHeight="12.75"/>
  <cols>
    <col min="1" max="1" width="17.28515625" customWidth="1"/>
    <col min="2" max="2" width="29.7109375" customWidth="1"/>
    <col min="3" max="4" width="16.5703125" customWidth="1"/>
    <col min="5" max="5" width="22.85546875" customWidth="1"/>
    <col min="6" max="6" width="3.28515625" customWidth="1"/>
    <col min="7" max="7" width="15.7109375" customWidth="1"/>
    <col min="8" max="8" width="20.7109375" customWidth="1"/>
    <col min="9" max="9" width="25.140625" customWidth="1"/>
    <col min="10" max="10" width="18.42578125" customWidth="1"/>
    <col min="11" max="11" width="2.7109375" customWidth="1"/>
    <col min="12" max="12" width="16.28515625" customWidth="1"/>
    <col min="13" max="13" width="13.7109375" customWidth="1"/>
    <col min="14" max="14" width="17.5703125" customWidth="1"/>
  </cols>
  <sheetData>
    <row r="1" spans="1:14" ht="38.25" customHeight="1">
      <c r="A1" s="772" t="s">
        <v>164</v>
      </c>
      <c r="B1" s="773"/>
      <c r="C1" s="773"/>
      <c r="D1" s="773"/>
      <c r="E1" s="773"/>
      <c r="F1" s="773"/>
      <c r="G1" s="773"/>
      <c r="H1" s="773"/>
      <c r="I1" s="773"/>
      <c r="J1" s="773"/>
      <c r="K1" s="773"/>
      <c r="L1" s="773"/>
      <c r="M1" s="773"/>
      <c r="N1" s="774"/>
    </row>
    <row r="2" spans="1:14" ht="20.25">
      <c r="A2" s="778" t="s">
        <v>83</v>
      </c>
      <c r="B2" s="778"/>
      <c r="C2" s="778"/>
      <c r="D2" s="778"/>
      <c r="E2" s="778"/>
      <c r="F2" s="29"/>
      <c r="G2" s="29"/>
      <c r="H2" s="29"/>
      <c r="I2" s="29"/>
      <c r="J2" s="29"/>
      <c r="K2" s="29"/>
      <c r="L2" s="29"/>
      <c r="M2" s="29"/>
      <c r="N2" s="29"/>
    </row>
    <row r="3" spans="1:14">
      <c r="C3" s="30" t="s">
        <v>48</v>
      </c>
    </row>
    <row r="4" spans="1:14">
      <c r="A4" t="s">
        <v>101</v>
      </c>
      <c r="D4" t="s">
        <v>49</v>
      </c>
    </row>
    <row r="5" spans="1:14">
      <c r="A5" t="s">
        <v>108</v>
      </c>
      <c r="D5" t="s">
        <v>50</v>
      </c>
    </row>
    <row r="6" spans="1:14">
      <c r="A6" t="s">
        <v>151</v>
      </c>
    </row>
    <row r="7" spans="1:14">
      <c r="F7" s="1"/>
    </row>
    <row r="8" spans="1:14">
      <c r="A8" s="31"/>
      <c r="B8" s="31"/>
      <c r="C8" s="31"/>
      <c r="D8" s="31"/>
      <c r="E8" s="31"/>
      <c r="F8" s="32"/>
      <c r="G8" s="775" t="s">
        <v>51</v>
      </c>
      <c r="H8" s="776"/>
      <c r="I8" s="776"/>
      <c r="J8" s="777"/>
      <c r="K8" s="3"/>
      <c r="L8" s="775" t="s">
        <v>52</v>
      </c>
      <c r="M8" s="776"/>
      <c r="N8" s="777"/>
    </row>
    <row r="9" spans="1:14" s="202" customFormat="1" ht="49.9" customHeight="1">
      <c r="A9" s="203" t="s">
        <v>53</v>
      </c>
      <c r="B9" s="203" t="s">
        <v>54</v>
      </c>
      <c r="C9" s="203" t="s">
        <v>55</v>
      </c>
      <c r="D9" s="203" t="s">
        <v>56</v>
      </c>
      <c r="E9" s="203" t="s">
        <v>57</v>
      </c>
      <c r="F9" s="219"/>
      <c r="G9" s="204" t="s">
        <v>58</v>
      </c>
      <c r="H9" s="204" t="s">
        <v>59</v>
      </c>
      <c r="I9" s="204" t="s">
        <v>60</v>
      </c>
      <c r="J9" s="204" t="s">
        <v>61</v>
      </c>
      <c r="K9" s="223"/>
      <c r="L9" s="204" t="s">
        <v>58</v>
      </c>
      <c r="M9" s="204" t="s">
        <v>59</v>
      </c>
      <c r="N9" s="204" t="s">
        <v>60</v>
      </c>
    </row>
    <row r="10" spans="1:14" s="33" customFormat="1" ht="139.9" customHeight="1">
      <c r="A10" s="212" t="s">
        <v>165</v>
      </c>
      <c r="B10" s="205" t="s">
        <v>159</v>
      </c>
      <c r="C10" s="205" t="s">
        <v>149</v>
      </c>
      <c r="D10" s="205" t="s">
        <v>62</v>
      </c>
      <c r="E10" s="205" t="s">
        <v>152</v>
      </c>
      <c r="F10" s="220"/>
      <c r="G10" s="205" t="s">
        <v>156</v>
      </c>
      <c r="H10" s="205" t="s">
        <v>64</v>
      </c>
      <c r="I10" s="205" t="s">
        <v>65</v>
      </c>
      <c r="J10" s="205" t="s">
        <v>66</v>
      </c>
      <c r="K10" s="220"/>
      <c r="L10" s="205" t="s">
        <v>153</v>
      </c>
      <c r="M10" s="205" t="s">
        <v>68</v>
      </c>
      <c r="N10" s="205" t="s">
        <v>69</v>
      </c>
    </row>
    <row r="11" spans="1:14" ht="139.9" customHeight="1">
      <c r="A11" s="213" t="s">
        <v>70</v>
      </c>
      <c r="B11" s="206" t="s">
        <v>160</v>
      </c>
      <c r="C11" s="206" t="s">
        <v>107</v>
      </c>
      <c r="D11" s="206" t="s">
        <v>62</v>
      </c>
      <c r="E11" s="206" t="s">
        <v>157</v>
      </c>
      <c r="F11" s="220"/>
      <c r="G11" s="206" t="s">
        <v>63</v>
      </c>
      <c r="H11" s="206" t="s">
        <v>64</v>
      </c>
      <c r="I11" s="206" t="s">
        <v>65</v>
      </c>
      <c r="J11" s="206" t="s">
        <v>66</v>
      </c>
      <c r="K11" s="224"/>
      <c r="L11" s="206" t="s">
        <v>153</v>
      </c>
      <c r="M11" s="206" t="s">
        <v>68</v>
      </c>
      <c r="N11" s="206" t="s">
        <v>71</v>
      </c>
    </row>
    <row r="12" spans="1:14" ht="139.9" customHeight="1">
      <c r="A12" s="214" t="s">
        <v>72</v>
      </c>
      <c r="B12" s="207" t="s">
        <v>161</v>
      </c>
      <c r="C12" s="207" t="s">
        <v>66</v>
      </c>
      <c r="D12" s="207" t="s">
        <v>66</v>
      </c>
      <c r="E12" s="207" t="s">
        <v>157</v>
      </c>
      <c r="F12" s="220"/>
      <c r="G12" s="207" t="s">
        <v>63</v>
      </c>
      <c r="H12" s="207" t="s">
        <v>64</v>
      </c>
      <c r="I12" s="207" t="s">
        <v>73</v>
      </c>
      <c r="J12" s="207" t="s">
        <v>66</v>
      </c>
      <c r="K12" s="224"/>
      <c r="L12" s="207" t="s">
        <v>154</v>
      </c>
      <c r="M12" s="207" t="s">
        <v>68</v>
      </c>
      <c r="N12" s="207" t="s">
        <v>74</v>
      </c>
    </row>
    <row r="13" spans="1:14" ht="139.9" customHeight="1">
      <c r="A13" s="215" t="s">
        <v>166</v>
      </c>
      <c r="B13" s="208" t="s">
        <v>162</v>
      </c>
      <c r="C13" s="208" t="s">
        <v>107</v>
      </c>
      <c r="D13" s="208" t="s">
        <v>62</v>
      </c>
      <c r="E13" s="208" t="s">
        <v>157</v>
      </c>
      <c r="F13" s="220"/>
      <c r="G13" s="208" t="s">
        <v>63</v>
      </c>
      <c r="H13" s="208" t="s">
        <v>64</v>
      </c>
      <c r="I13" s="208" t="s">
        <v>65</v>
      </c>
      <c r="J13" s="208" t="s">
        <v>75</v>
      </c>
      <c r="K13" s="224"/>
      <c r="L13" s="208" t="s">
        <v>153</v>
      </c>
      <c r="M13" s="208" t="s">
        <v>68</v>
      </c>
      <c r="N13" s="208" t="s">
        <v>71</v>
      </c>
    </row>
    <row r="14" spans="1:14" ht="139.9" customHeight="1">
      <c r="A14" s="216" t="s">
        <v>167</v>
      </c>
      <c r="B14" s="209" t="s">
        <v>163</v>
      </c>
      <c r="C14" s="209" t="s">
        <v>107</v>
      </c>
      <c r="D14" s="209" t="s">
        <v>62</v>
      </c>
      <c r="E14" s="209" t="s">
        <v>157</v>
      </c>
      <c r="F14" s="220"/>
      <c r="G14" s="209" t="s">
        <v>63</v>
      </c>
      <c r="H14" s="209" t="s">
        <v>64</v>
      </c>
      <c r="I14" s="209" t="s">
        <v>65</v>
      </c>
      <c r="J14" s="209" t="s">
        <v>66</v>
      </c>
      <c r="K14" s="224"/>
      <c r="L14" s="209" t="s">
        <v>155</v>
      </c>
      <c r="M14" s="209" t="s">
        <v>68</v>
      </c>
      <c r="N14" s="209" t="s">
        <v>71</v>
      </c>
    </row>
    <row r="15" spans="1:14" ht="139.9" customHeight="1">
      <c r="A15" s="217" t="s">
        <v>76</v>
      </c>
      <c r="B15" s="210" t="s">
        <v>148</v>
      </c>
      <c r="C15" s="210" t="s">
        <v>107</v>
      </c>
      <c r="D15" s="210" t="s">
        <v>77</v>
      </c>
      <c r="E15" s="210" t="s">
        <v>158</v>
      </c>
      <c r="F15" s="220"/>
      <c r="G15" s="210" t="s">
        <v>63</v>
      </c>
      <c r="H15" s="210" t="s">
        <v>78</v>
      </c>
      <c r="I15" s="210" t="s">
        <v>65</v>
      </c>
      <c r="J15" s="210" t="s">
        <v>66</v>
      </c>
      <c r="K15" s="224"/>
      <c r="L15" s="210" t="s">
        <v>153</v>
      </c>
      <c r="M15" s="210" t="s">
        <v>68</v>
      </c>
      <c r="N15" s="210" t="s">
        <v>71</v>
      </c>
    </row>
    <row r="16" spans="1:14" ht="139.9" customHeight="1">
      <c r="A16" s="218" t="s">
        <v>79</v>
      </c>
      <c r="B16" s="211" t="s">
        <v>150</v>
      </c>
      <c r="C16" s="211" t="s">
        <v>66</v>
      </c>
      <c r="D16" s="211" t="s">
        <v>66</v>
      </c>
      <c r="E16" s="211" t="s">
        <v>80</v>
      </c>
      <c r="F16" s="220"/>
      <c r="G16" s="211" t="s">
        <v>63</v>
      </c>
      <c r="H16" s="211" t="s">
        <v>78</v>
      </c>
      <c r="I16" s="211" t="s">
        <v>81</v>
      </c>
      <c r="J16" s="211" t="s">
        <v>66</v>
      </c>
      <c r="K16" s="224"/>
      <c r="L16" s="211" t="s">
        <v>67</v>
      </c>
      <c r="M16" s="211" t="s">
        <v>68</v>
      </c>
      <c r="N16" s="211" t="s">
        <v>82</v>
      </c>
    </row>
    <row r="17" spans="1:14">
      <c r="A17" s="34"/>
      <c r="B17" s="35"/>
      <c r="C17" s="35"/>
      <c r="D17" s="35"/>
      <c r="E17" s="35"/>
      <c r="F17" s="221"/>
      <c r="G17" s="35"/>
      <c r="H17" s="35"/>
      <c r="I17" s="35"/>
      <c r="J17" s="36"/>
      <c r="K17" s="225"/>
      <c r="L17" s="36"/>
      <c r="M17" s="36"/>
      <c r="N17" s="36"/>
    </row>
    <row r="18" spans="1:14">
      <c r="A18" s="37"/>
      <c r="B18" s="33"/>
      <c r="C18" s="33"/>
      <c r="D18" s="33"/>
      <c r="E18" s="33"/>
      <c r="F18" s="222"/>
      <c r="G18" s="33"/>
      <c r="H18" s="33"/>
      <c r="I18" s="33"/>
      <c r="K18" s="226"/>
    </row>
    <row r="19" spans="1:14">
      <c r="A19" s="37"/>
      <c r="B19" s="33"/>
      <c r="C19" s="33"/>
      <c r="D19" s="33"/>
      <c r="E19" s="33"/>
      <c r="F19" s="222"/>
      <c r="G19" s="33"/>
      <c r="H19" s="33"/>
      <c r="I19" s="33"/>
      <c r="K19" s="226"/>
    </row>
    <row r="20" spans="1:14">
      <c r="A20" s="37"/>
      <c r="B20" s="33"/>
      <c r="C20" s="33"/>
      <c r="D20" s="33"/>
      <c r="E20" s="33"/>
      <c r="F20" s="222"/>
      <c r="G20" s="33"/>
      <c r="H20" s="33"/>
      <c r="I20" s="33"/>
      <c r="K20" s="226"/>
    </row>
    <row r="21" spans="1:14">
      <c r="A21" s="37"/>
      <c r="B21" s="33"/>
      <c r="C21" s="33"/>
      <c r="D21" s="33"/>
      <c r="E21" s="33"/>
      <c r="F21" s="222"/>
      <c r="G21" s="33"/>
      <c r="H21" s="33"/>
      <c r="I21" s="33"/>
      <c r="K21" s="226"/>
    </row>
    <row r="22" spans="1:14">
      <c r="A22" s="37"/>
      <c r="B22" s="33"/>
      <c r="C22" s="33"/>
      <c r="D22" s="33"/>
      <c r="E22" s="33"/>
      <c r="F22" s="222"/>
      <c r="G22" s="33"/>
      <c r="H22" s="33"/>
      <c r="I22" s="33"/>
      <c r="K22" s="226"/>
    </row>
    <row r="23" spans="1:14">
      <c r="A23" s="33"/>
      <c r="B23" s="33"/>
      <c r="C23" s="33"/>
      <c r="D23" s="33"/>
      <c r="E23" s="33"/>
      <c r="F23" s="222"/>
      <c r="G23" s="33"/>
      <c r="H23" s="33"/>
      <c r="I23" s="33"/>
      <c r="K23" s="226"/>
    </row>
    <row r="24" spans="1:14">
      <c r="A24" s="33"/>
      <c r="B24" s="33"/>
      <c r="C24" s="33"/>
      <c r="D24" s="33"/>
      <c r="E24" s="33"/>
      <c r="F24" s="222"/>
      <c r="G24" s="33"/>
      <c r="H24" s="33"/>
      <c r="I24" s="33"/>
      <c r="K24" s="226"/>
    </row>
    <row r="25" spans="1:14">
      <c r="A25" s="33"/>
      <c r="B25" s="33"/>
      <c r="C25" s="33"/>
      <c r="D25" s="33"/>
      <c r="E25" s="33"/>
      <c r="F25" s="33"/>
      <c r="G25" s="33"/>
      <c r="H25" s="33"/>
      <c r="I25" s="33"/>
      <c r="K25" s="226"/>
    </row>
    <row r="26" spans="1:14">
      <c r="A26" s="33"/>
      <c r="B26" s="33"/>
      <c r="C26" s="33"/>
      <c r="D26" s="33"/>
      <c r="E26" s="33"/>
      <c r="F26" s="33"/>
      <c r="G26" s="33"/>
      <c r="H26" s="33"/>
      <c r="I26" s="33"/>
    </row>
    <row r="27" spans="1:14">
      <c r="A27" s="33"/>
      <c r="B27" s="33"/>
      <c r="C27" s="33"/>
      <c r="D27" s="33"/>
      <c r="E27" s="33"/>
      <c r="F27" s="33"/>
      <c r="G27" s="33"/>
      <c r="H27" s="33"/>
      <c r="I27" s="33"/>
    </row>
    <row r="28" spans="1:14">
      <c r="A28" s="33"/>
      <c r="B28" s="33"/>
      <c r="C28" s="33"/>
      <c r="D28" s="33"/>
      <c r="E28" s="33"/>
      <c r="F28" s="33"/>
      <c r="G28" s="33"/>
      <c r="H28" s="33"/>
      <c r="I28" s="33"/>
    </row>
    <row r="29" spans="1:14">
      <c r="A29" s="33"/>
      <c r="B29" s="33"/>
      <c r="C29" s="33"/>
      <c r="D29" s="33"/>
      <c r="E29" s="33"/>
      <c r="F29" s="33"/>
      <c r="G29" s="33"/>
      <c r="H29" s="33"/>
      <c r="I29" s="33"/>
    </row>
  </sheetData>
  <mergeCells count="4">
    <mergeCell ref="A1:N1"/>
    <mergeCell ref="G8:J8"/>
    <mergeCell ref="L8:N8"/>
    <mergeCell ref="A2:E2"/>
  </mergeCells>
  <phoneticPr fontId="25" type="noConversion"/>
  <printOptions horizontalCentered="1"/>
  <pageMargins left="0.2" right="0.2" top="0.25" bottom="0.25" header="0.5" footer="0.5"/>
  <pageSetup scale="51" orientation="landscape"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91"/>
  <sheetViews>
    <sheetView topLeftCell="A6" zoomScale="75" zoomScaleNormal="75" workbookViewId="0">
      <selection activeCell="A2" sqref="A2:N2"/>
    </sheetView>
  </sheetViews>
  <sheetFormatPr defaultRowHeight="12.75"/>
  <cols>
    <col min="1" max="1" width="8.140625" style="3" customWidth="1"/>
    <col min="2" max="5" width="13" style="131" customWidth="1"/>
    <col min="6" max="6" width="12.28515625" style="131" customWidth="1"/>
    <col min="7" max="7" width="12.42578125" style="131" customWidth="1"/>
    <col min="8" max="8" width="13.140625" style="131" customWidth="1"/>
    <col min="9" max="11" width="11.5703125" style="131" customWidth="1"/>
    <col min="12" max="12" width="11.5703125" style="122" customWidth="1"/>
    <col min="13" max="13" width="11.5703125" style="125" customWidth="1"/>
    <col min="14" max="14" width="11.5703125" style="193" customWidth="1"/>
    <col min="15" max="26" width="8.85546875" style="42" customWidth="1"/>
    <col min="27" max="16384" width="9.140625" style="131"/>
  </cols>
  <sheetData>
    <row r="1" spans="1:26" ht="13.5" thickBot="1">
      <c r="A1" s="609"/>
      <c r="B1" s="609"/>
      <c r="C1" s="609"/>
      <c r="D1" s="609"/>
      <c r="E1" s="609"/>
      <c r="F1" s="609"/>
      <c r="G1" s="609"/>
      <c r="H1" s="609"/>
      <c r="I1" s="609"/>
      <c r="J1" s="609"/>
      <c r="K1" s="609"/>
      <c r="L1" s="609"/>
      <c r="M1" s="609"/>
      <c r="O1" s="247"/>
    </row>
    <row r="2" spans="1:26" ht="27.75" thickTop="1" thickBot="1">
      <c r="A2" s="587" t="s">
        <v>0</v>
      </c>
      <c r="B2" s="588"/>
      <c r="C2" s="588"/>
      <c r="D2" s="588"/>
      <c r="E2" s="588"/>
      <c r="F2" s="588"/>
      <c r="G2" s="588"/>
      <c r="H2" s="588"/>
      <c r="I2" s="588"/>
      <c r="J2" s="588"/>
      <c r="K2" s="588"/>
      <c r="L2" s="588"/>
      <c r="M2" s="588"/>
      <c r="N2" s="589"/>
    </row>
    <row r="3" spans="1:26" s="116" customFormat="1" ht="18" hidden="1" customHeight="1" thickTop="1">
      <c r="A3" s="572"/>
      <c r="B3" s="572"/>
      <c r="C3" s="572"/>
      <c r="D3" s="572"/>
      <c r="E3" s="572"/>
      <c r="F3" s="572"/>
      <c r="G3" s="572"/>
      <c r="H3" s="572"/>
      <c r="I3" s="572"/>
      <c r="J3" s="114"/>
      <c r="K3" s="114"/>
      <c r="L3" s="117"/>
      <c r="M3" s="258"/>
      <c r="N3" s="126"/>
      <c r="O3" s="115"/>
      <c r="P3" s="115"/>
      <c r="Q3" s="115"/>
      <c r="R3" s="115"/>
      <c r="S3" s="115"/>
      <c r="T3" s="115"/>
      <c r="U3" s="115"/>
      <c r="V3" s="115"/>
      <c r="W3" s="115"/>
      <c r="X3" s="115"/>
      <c r="Y3" s="115"/>
      <c r="Z3" s="115"/>
    </row>
    <row r="4" spans="1:26" ht="33.75" thickTop="1">
      <c r="A4" s="551" t="s">
        <v>95</v>
      </c>
      <c r="B4" s="552"/>
      <c r="C4" s="552"/>
      <c r="D4" s="552"/>
      <c r="E4" s="552"/>
      <c r="F4" s="552"/>
      <c r="G4" s="53" t="s">
        <v>1</v>
      </c>
      <c r="H4" s="556"/>
      <c r="I4" s="556"/>
      <c r="J4" s="556"/>
      <c r="K4" s="556"/>
      <c r="L4" s="556"/>
      <c r="M4" s="557"/>
      <c r="N4" s="181"/>
    </row>
    <row r="5" spans="1:26" ht="23.25">
      <c r="A5" s="553" t="s">
        <v>111</v>
      </c>
      <c r="B5" s="554"/>
      <c r="C5" s="555"/>
      <c r="D5" s="555"/>
      <c r="E5" s="236"/>
      <c r="F5" s="559" t="s">
        <v>2</v>
      </c>
      <c r="G5" s="559"/>
      <c r="H5" s="561" t="s">
        <v>188</v>
      </c>
      <c r="I5" s="561"/>
      <c r="J5" s="561"/>
      <c r="K5" s="561"/>
      <c r="L5" s="561"/>
      <c r="M5" s="562"/>
      <c r="N5" s="181"/>
    </row>
    <row r="6" spans="1:26" ht="18.75" customHeight="1">
      <c r="A6" s="524" t="s">
        <v>30</v>
      </c>
      <c r="B6" s="525"/>
      <c r="C6" s="157"/>
      <c r="D6" s="526"/>
      <c r="E6" s="526"/>
      <c r="F6" s="526"/>
      <c r="G6" s="54" t="s">
        <v>85</v>
      </c>
      <c r="H6" s="55" t="s">
        <v>3</v>
      </c>
      <c r="I6" s="558"/>
      <c r="J6" s="558"/>
      <c r="K6" s="558"/>
      <c r="L6" s="118" t="s">
        <v>4</v>
      </c>
      <c r="M6" s="255"/>
      <c r="N6" s="181"/>
    </row>
    <row r="7" spans="1:26" ht="18.95" customHeight="1">
      <c r="A7" s="569" t="s">
        <v>84</v>
      </c>
      <c r="B7" s="570"/>
      <c r="C7" s="571"/>
      <c r="D7" s="571"/>
      <c r="E7" s="571"/>
      <c r="F7" s="243"/>
      <c r="G7" s="54" t="s">
        <v>85</v>
      </c>
      <c r="H7" s="55" t="s">
        <v>6</v>
      </c>
      <c r="I7" s="558"/>
      <c r="J7" s="558"/>
      <c r="K7" s="558"/>
      <c r="L7" s="118" t="s">
        <v>4</v>
      </c>
      <c r="M7" s="256"/>
      <c r="N7" s="181"/>
      <c r="O7" s="193"/>
    </row>
    <row r="8" spans="1:26" ht="18.95" customHeight="1">
      <c r="A8" s="565" t="s">
        <v>5</v>
      </c>
      <c r="B8" s="566"/>
      <c r="C8" s="528"/>
      <c r="D8" s="528"/>
      <c r="E8" s="528"/>
      <c r="F8" s="243"/>
      <c r="G8" s="54" t="s">
        <v>85</v>
      </c>
      <c r="H8" s="55" t="s">
        <v>8</v>
      </c>
      <c r="I8" s="558"/>
      <c r="J8" s="558"/>
      <c r="K8" s="558"/>
      <c r="L8" s="118" t="s">
        <v>4</v>
      </c>
      <c r="M8" s="256"/>
      <c r="N8" s="181"/>
    </row>
    <row r="9" spans="1:26" ht="18.95" customHeight="1">
      <c r="A9" s="565" t="s">
        <v>7</v>
      </c>
      <c r="B9" s="566"/>
      <c r="C9" s="528"/>
      <c r="D9" s="528"/>
      <c r="E9" s="528"/>
      <c r="F9" s="243"/>
      <c r="G9" s="244"/>
      <c r="H9" s="244"/>
      <c r="I9" s="52" t="s">
        <v>31</v>
      </c>
      <c r="J9" s="527"/>
      <c r="K9" s="527"/>
      <c r="L9" s="52" t="s">
        <v>32</v>
      </c>
      <c r="M9" s="256">
        <f>SUM(M6:M8)</f>
        <v>0</v>
      </c>
      <c r="N9" s="181"/>
    </row>
    <row r="10" spans="1:26" ht="19.5" customHeight="1" thickBot="1">
      <c r="A10" s="567"/>
      <c r="B10" s="568"/>
      <c r="C10" s="568"/>
      <c r="D10" s="568"/>
      <c r="E10" s="568"/>
      <c r="F10" s="568"/>
      <c r="G10" s="244"/>
      <c r="H10" s="244"/>
      <c r="I10" s="183"/>
      <c r="J10" s="546"/>
      <c r="K10" s="546"/>
      <c r="L10" s="183"/>
      <c r="M10" s="257"/>
      <c r="N10" s="181"/>
    </row>
    <row r="11" spans="1:26" ht="14.25" thickTop="1" thickBot="1">
      <c r="A11" s="180"/>
      <c r="B11" s="158" t="str">
        <f>G6</f>
        <v xml:space="preserve">d. </v>
      </c>
      <c r="C11" s="158" t="str">
        <f>G7</f>
        <v xml:space="preserve">d. </v>
      </c>
      <c r="D11" s="158" t="str">
        <f>G8</f>
        <v xml:space="preserve">d. </v>
      </c>
      <c r="E11" s="563"/>
      <c r="F11" s="563"/>
      <c r="G11" s="563"/>
      <c r="H11" s="563"/>
      <c r="I11" s="563"/>
      <c r="J11" s="563"/>
      <c r="K11" s="563"/>
      <c r="L11" s="563"/>
      <c r="M11" s="564"/>
      <c r="N11" s="262"/>
    </row>
    <row r="12" spans="1:26" ht="16.5" customHeight="1" thickTop="1">
      <c r="A12" s="98"/>
      <c r="B12" s="529" t="s">
        <v>93</v>
      </c>
      <c r="C12" s="530"/>
      <c r="D12" s="531"/>
      <c r="E12" s="522" t="s">
        <v>123</v>
      </c>
      <c r="F12" s="547" t="s">
        <v>9</v>
      </c>
      <c r="G12" s="548"/>
      <c r="H12" s="548"/>
      <c r="I12" s="548"/>
      <c r="J12" s="548"/>
      <c r="K12" s="549" t="s">
        <v>127</v>
      </c>
      <c r="L12" s="507" t="s">
        <v>110</v>
      </c>
      <c r="M12" s="508"/>
      <c r="N12" s="509"/>
    </row>
    <row r="13" spans="1:26" ht="53.1" customHeight="1" thickBot="1">
      <c r="A13" s="82" t="s">
        <v>10</v>
      </c>
      <c r="B13" s="191" t="s">
        <v>11</v>
      </c>
      <c r="C13" s="191" t="s">
        <v>86</v>
      </c>
      <c r="D13" s="192" t="s">
        <v>87</v>
      </c>
      <c r="E13" s="608"/>
      <c r="F13" s="188" t="s">
        <v>129</v>
      </c>
      <c r="G13" s="189" t="s">
        <v>119</v>
      </c>
      <c r="H13" s="189" t="s">
        <v>118</v>
      </c>
      <c r="I13" s="189" t="s">
        <v>120</v>
      </c>
      <c r="J13" s="190" t="s">
        <v>113</v>
      </c>
      <c r="K13" s="550"/>
      <c r="L13" s="510"/>
      <c r="M13" s="511"/>
      <c r="N13" s="512"/>
    </row>
    <row r="14" spans="1:26" s="3" customFormat="1" ht="18" customHeight="1" thickTop="1">
      <c r="A14" s="174">
        <v>1</v>
      </c>
      <c r="B14" s="79"/>
      <c r="C14" s="92"/>
      <c r="D14" s="79"/>
      <c r="E14" s="306">
        <f>SUM(B14:D14)</f>
        <v>0</v>
      </c>
      <c r="F14" s="240"/>
      <c r="G14" s="238"/>
      <c r="H14" s="238"/>
      <c r="I14" s="238"/>
      <c r="J14" s="241"/>
      <c r="K14" s="241"/>
      <c r="L14" s="605"/>
      <c r="M14" s="606"/>
      <c r="N14" s="607"/>
      <c r="O14" s="193"/>
      <c r="P14" s="42"/>
      <c r="Q14" s="42"/>
      <c r="R14" s="42"/>
      <c r="S14" s="42"/>
      <c r="T14" s="42"/>
      <c r="U14" s="42"/>
      <c r="V14" s="42"/>
      <c r="W14" s="42"/>
      <c r="X14" s="42"/>
      <c r="Y14" s="42"/>
      <c r="Z14" s="42"/>
    </row>
    <row r="15" spans="1:26" s="3" customFormat="1" ht="18" customHeight="1">
      <c r="A15" s="173">
        <v>2</v>
      </c>
      <c r="B15" s="79"/>
      <c r="C15" s="92"/>
      <c r="D15" s="79"/>
      <c r="E15" s="240">
        <f t="shared" ref="E15:E41" si="0">SUM(B15:D15)</f>
        <v>0</v>
      </c>
      <c r="F15" s="74"/>
      <c r="G15" s="75"/>
      <c r="H15" s="75"/>
      <c r="I15" s="75"/>
      <c r="J15" s="99"/>
      <c r="K15" s="200"/>
      <c r="L15" s="576"/>
      <c r="M15" s="577"/>
      <c r="N15" s="578"/>
      <c r="O15" s="193"/>
      <c r="P15" s="42"/>
      <c r="Q15" s="42"/>
      <c r="R15" s="42"/>
      <c r="S15" s="42"/>
      <c r="T15" s="42"/>
      <c r="U15" s="42"/>
      <c r="V15" s="42"/>
      <c r="W15" s="42"/>
      <c r="X15" s="42"/>
      <c r="Y15" s="42"/>
      <c r="Z15" s="42"/>
    </row>
    <row r="16" spans="1:26" s="3" customFormat="1" ht="18" customHeight="1" thickBot="1">
      <c r="A16" s="228">
        <v>3</v>
      </c>
      <c r="B16" s="229"/>
      <c r="C16" s="230"/>
      <c r="D16" s="229"/>
      <c r="E16" s="231">
        <f t="shared" si="0"/>
        <v>0</v>
      </c>
      <c r="F16" s="229"/>
      <c r="G16" s="229"/>
      <c r="H16" s="229"/>
      <c r="I16" s="229"/>
      <c r="J16" s="232"/>
      <c r="K16" s="234">
        <f>IF(SUM(JAN!L72+FEB!L68)&gt;40, SUM(JAN!L72+FEB!L68)-40, 0)</f>
        <v>0</v>
      </c>
      <c r="L16" s="513"/>
      <c r="M16" s="514"/>
      <c r="N16" s="515"/>
      <c r="O16" s="193"/>
      <c r="P16" s="42"/>
      <c r="Q16" s="42"/>
      <c r="R16" s="42"/>
      <c r="S16" s="42"/>
      <c r="T16" s="42"/>
      <c r="U16" s="42"/>
      <c r="V16" s="42"/>
      <c r="W16" s="42"/>
      <c r="X16" s="42"/>
      <c r="Y16" s="42"/>
      <c r="Z16" s="42"/>
    </row>
    <row r="17" spans="1:26" s="3" customFormat="1" ht="18" customHeight="1">
      <c r="A17" s="478">
        <v>4</v>
      </c>
      <c r="B17" s="475"/>
      <c r="C17" s="475"/>
      <c r="D17" s="475"/>
      <c r="E17" s="299">
        <f t="shared" si="0"/>
        <v>0</v>
      </c>
      <c r="F17" s="475"/>
      <c r="G17" s="475"/>
      <c r="H17" s="475"/>
      <c r="I17" s="475"/>
      <c r="J17" s="477"/>
      <c r="K17" s="477"/>
      <c r="L17" s="501"/>
      <c r="M17" s="502"/>
      <c r="N17" s="503"/>
      <c r="O17" s="193"/>
      <c r="P17" s="42"/>
      <c r="Q17" s="42"/>
      <c r="R17" s="42"/>
      <c r="S17" s="42"/>
      <c r="T17" s="42"/>
      <c r="U17" s="42"/>
      <c r="V17" s="42"/>
      <c r="W17" s="42"/>
      <c r="X17" s="42"/>
      <c r="Y17" s="42"/>
      <c r="Z17" s="42"/>
    </row>
    <row r="18" spans="1:26" s="3" customFormat="1" ht="18" customHeight="1">
      <c r="A18" s="171">
        <v>5</v>
      </c>
      <c r="B18" s="238"/>
      <c r="C18" s="238"/>
      <c r="D18" s="238"/>
      <c r="E18" s="240">
        <f t="shared" si="0"/>
        <v>0</v>
      </c>
      <c r="F18" s="238"/>
      <c r="G18" s="238"/>
      <c r="H18" s="238"/>
      <c r="I18" s="238"/>
      <c r="J18" s="241"/>
      <c r="K18" s="271"/>
      <c r="L18" s="498"/>
      <c r="M18" s="499"/>
      <c r="N18" s="500"/>
      <c r="O18" s="193"/>
      <c r="P18" s="42"/>
      <c r="Q18" s="42"/>
      <c r="R18" s="42"/>
      <c r="S18" s="42"/>
      <c r="T18" s="42"/>
      <c r="U18" s="42"/>
      <c r="V18" s="42"/>
      <c r="W18" s="42"/>
      <c r="X18" s="42"/>
      <c r="Y18" s="42"/>
      <c r="Z18" s="42"/>
    </row>
    <row r="19" spans="1:26" s="3" customFormat="1" ht="18" customHeight="1">
      <c r="A19" s="171">
        <v>6</v>
      </c>
      <c r="B19" s="79"/>
      <c r="C19" s="92"/>
      <c r="D19" s="79"/>
      <c r="E19" s="240">
        <f t="shared" si="0"/>
        <v>0</v>
      </c>
      <c r="F19" s="238"/>
      <c r="G19" s="238"/>
      <c r="H19" s="238"/>
      <c r="I19" s="238"/>
      <c r="J19" s="241"/>
      <c r="K19" s="241"/>
      <c r="L19" s="516"/>
      <c r="M19" s="517"/>
      <c r="N19" s="518"/>
      <c r="O19" s="193"/>
      <c r="P19" s="42"/>
      <c r="Q19" s="42"/>
      <c r="R19" s="42"/>
      <c r="S19" s="42"/>
      <c r="T19" s="42"/>
      <c r="U19" s="42"/>
      <c r="V19" s="42"/>
      <c r="W19" s="42"/>
      <c r="X19" s="42"/>
      <c r="Y19" s="42"/>
      <c r="Z19" s="42"/>
    </row>
    <row r="20" spans="1:26" s="3" customFormat="1" ht="18" customHeight="1">
      <c r="A20" s="173">
        <v>7</v>
      </c>
      <c r="B20" s="75"/>
      <c r="C20" s="93"/>
      <c r="D20" s="75"/>
      <c r="E20" s="240">
        <f t="shared" si="0"/>
        <v>0</v>
      </c>
      <c r="F20" s="75"/>
      <c r="G20" s="75"/>
      <c r="H20" s="75"/>
      <c r="I20" s="75"/>
      <c r="J20" s="99"/>
      <c r="K20" s="99"/>
      <c r="L20" s="516"/>
      <c r="M20" s="517"/>
      <c r="N20" s="518"/>
      <c r="O20" s="193"/>
      <c r="P20" s="42"/>
      <c r="Q20" s="42"/>
      <c r="R20" s="42"/>
      <c r="S20" s="42"/>
      <c r="T20" s="42"/>
      <c r="U20" s="42"/>
      <c r="V20" s="42"/>
      <c r="W20" s="42"/>
      <c r="X20" s="42"/>
      <c r="Y20" s="42"/>
      <c r="Z20" s="42"/>
    </row>
    <row r="21" spans="1:26" s="3" customFormat="1" ht="18" customHeight="1">
      <c r="A21" s="171">
        <v>8</v>
      </c>
      <c r="B21" s="238"/>
      <c r="C21" s="239"/>
      <c r="D21" s="238"/>
      <c r="E21" s="240">
        <f t="shared" si="0"/>
        <v>0</v>
      </c>
      <c r="F21" s="238"/>
      <c r="G21" s="238"/>
      <c r="H21" s="238"/>
      <c r="I21" s="238"/>
      <c r="J21" s="241"/>
      <c r="K21" s="271"/>
      <c r="L21" s="498"/>
      <c r="M21" s="499"/>
      <c r="N21" s="500"/>
      <c r="O21" s="193"/>
      <c r="P21" s="42"/>
      <c r="Q21" s="42"/>
      <c r="R21" s="42"/>
      <c r="S21" s="42"/>
      <c r="T21" s="42"/>
      <c r="U21" s="42"/>
      <c r="V21" s="42"/>
      <c r="W21" s="42"/>
      <c r="X21" s="42"/>
      <c r="Y21" s="42"/>
      <c r="Z21" s="42"/>
    </row>
    <row r="22" spans="1:26" s="3" customFormat="1" ht="18" customHeight="1">
      <c r="A22" s="173">
        <v>9</v>
      </c>
      <c r="B22" s="75"/>
      <c r="C22" s="93"/>
      <c r="D22" s="75"/>
      <c r="E22" s="240">
        <f t="shared" si="0"/>
        <v>0</v>
      </c>
      <c r="F22" s="75"/>
      <c r="G22" s="75"/>
      <c r="H22" s="75"/>
      <c r="I22" s="75"/>
      <c r="J22" s="99"/>
      <c r="K22" s="200"/>
      <c r="L22" s="516"/>
      <c r="M22" s="517"/>
      <c r="N22" s="518"/>
      <c r="O22" s="193"/>
      <c r="P22" s="42"/>
      <c r="Q22" s="42"/>
      <c r="R22" s="42"/>
      <c r="S22" s="42"/>
      <c r="T22" s="42"/>
      <c r="U22" s="42"/>
      <c r="V22" s="42"/>
      <c r="W22" s="42"/>
      <c r="X22" s="42"/>
      <c r="Y22" s="42"/>
      <c r="Z22" s="42"/>
    </row>
    <row r="23" spans="1:26" s="3" customFormat="1" ht="18" customHeight="1" thickBot="1">
      <c r="A23" s="228">
        <v>10</v>
      </c>
      <c r="B23" s="229"/>
      <c r="C23" s="230"/>
      <c r="D23" s="229"/>
      <c r="E23" s="231">
        <f t="shared" si="0"/>
        <v>0</v>
      </c>
      <c r="F23" s="229"/>
      <c r="G23" s="229"/>
      <c r="H23" s="229"/>
      <c r="I23" s="229"/>
      <c r="J23" s="232"/>
      <c r="K23" s="234">
        <f>IF(SUM(E17:E23)&gt;40, SUM(E17:E23)-40, 0)</f>
        <v>0</v>
      </c>
      <c r="L23" s="596"/>
      <c r="M23" s="597"/>
      <c r="N23" s="598"/>
      <c r="O23" s="193"/>
      <c r="P23" s="42"/>
      <c r="Q23" s="42"/>
      <c r="R23" s="42"/>
      <c r="S23" s="42"/>
      <c r="T23" s="42"/>
      <c r="U23" s="42"/>
      <c r="V23" s="42"/>
      <c r="W23" s="42"/>
      <c r="X23" s="42"/>
      <c r="Y23" s="42"/>
      <c r="Z23" s="42"/>
    </row>
    <row r="24" spans="1:26" s="3" customFormat="1" ht="18" customHeight="1">
      <c r="A24" s="478">
        <v>11</v>
      </c>
      <c r="B24" s="475"/>
      <c r="C24" s="476"/>
      <c r="D24" s="475"/>
      <c r="E24" s="299">
        <f t="shared" si="0"/>
        <v>0</v>
      </c>
      <c r="F24" s="475"/>
      <c r="G24" s="475"/>
      <c r="H24" s="475"/>
      <c r="I24" s="475"/>
      <c r="J24" s="477"/>
      <c r="K24" s="477"/>
      <c r="L24" s="501"/>
      <c r="M24" s="502"/>
      <c r="N24" s="503"/>
      <c r="O24" s="193"/>
      <c r="P24" s="42"/>
      <c r="Q24" s="42"/>
      <c r="R24" s="42"/>
      <c r="S24" s="42"/>
      <c r="T24" s="42"/>
      <c r="U24" s="42"/>
      <c r="V24" s="42"/>
      <c r="W24" s="42"/>
      <c r="X24" s="42"/>
      <c r="Y24" s="42"/>
      <c r="Z24" s="42"/>
    </row>
    <row r="25" spans="1:26" s="3" customFormat="1" ht="18" customHeight="1">
      <c r="A25" s="171">
        <v>12</v>
      </c>
      <c r="B25" s="238"/>
      <c r="C25" s="238"/>
      <c r="D25" s="238"/>
      <c r="E25" s="240">
        <f t="shared" si="0"/>
        <v>0</v>
      </c>
      <c r="F25" s="238"/>
      <c r="G25" s="238"/>
      <c r="H25" s="238"/>
      <c r="I25" s="238"/>
      <c r="J25" s="241"/>
      <c r="K25" s="271"/>
      <c r="L25" s="498"/>
      <c r="M25" s="499"/>
      <c r="N25" s="500"/>
      <c r="O25" s="193"/>
      <c r="P25" s="42"/>
      <c r="Q25" s="42"/>
      <c r="R25" s="42"/>
      <c r="S25" s="42"/>
      <c r="T25" s="42"/>
      <c r="U25" s="42"/>
      <c r="V25" s="42"/>
      <c r="W25" s="42"/>
      <c r="X25" s="42"/>
      <c r="Y25" s="42"/>
      <c r="Z25" s="42"/>
    </row>
    <row r="26" spans="1:26" s="3" customFormat="1" ht="18" customHeight="1">
      <c r="A26" s="171">
        <v>13</v>
      </c>
      <c r="B26" s="79"/>
      <c r="C26" s="94"/>
      <c r="D26" s="88"/>
      <c r="E26" s="240">
        <f t="shared" si="0"/>
        <v>0</v>
      </c>
      <c r="F26" s="88"/>
      <c r="G26" s="88"/>
      <c r="H26" s="88"/>
      <c r="I26" s="88"/>
      <c r="J26" s="100"/>
      <c r="K26" s="100"/>
      <c r="L26" s="516"/>
      <c r="M26" s="517"/>
      <c r="N26" s="518"/>
      <c r="O26" s="193"/>
      <c r="P26" s="42"/>
      <c r="Q26" s="42"/>
      <c r="R26" s="42"/>
      <c r="S26" s="42"/>
      <c r="T26" s="42"/>
      <c r="U26" s="42"/>
      <c r="V26" s="42"/>
      <c r="W26" s="42"/>
      <c r="X26" s="42"/>
      <c r="Y26" s="42"/>
      <c r="Z26" s="42"/>
    </row>
    <row r="27" spans="1:26" s="3" customFormat="1" ht="18" customHeight="1">
      <c r="A27" s="173">
        <v>14</v>
      </c>
      <c r="B27" s="75"/>
      <c r="C27" s="93"/>
      <c r="D27" s="75"/>
      <c r="E27" s="240">
        <f t="shared" si="0"/>
        <v>0</v>
      </c>
      <c r="F27" s="75"/>
      <c r="G27" s="75"/>
      <c r="H27" s="75"/>
      <c r="I27" s="75"/>
      <c r="J27" s="99"/>
      <c r="K27" s="99"/>
      <c r="L27" s="516"/>
      <c r="M27" s="517"/>
      <c r="N27" s="518"/>
      <c r="O27" s="193"/>
      <c r="P27" s="42"/>
      <c r="Q27" s="42"/>
      <c r="R27" s="42"/>
      <c r="S27" s="42"/>
      <c r="T27" s="42"/>
      <c r="U27" s="42"/>
      <c r="V27" s="42"/>
      <c r="W27" s="42"/>
      <c r="X27" s="42"/>
      <c r="Y27" s="42"/>
      <c r="Z27" s="42"/>
    </row>
    <row r="28" spans="1:26" s="3" customFormat="1" ht="18" customHeight="1">
      <c r="A28" s="171">
        <v>15</v>
      </c>
      <c r="B28" s="238"/>
      <c r="C28" s="239"/>
      <c r="D28" s="238"/>
      <c r="E28" s="240">
        <f t="shared" si="0"/>
        <v>0</v>
      </c>
      <c r="F28" s="238"/>
      <c r="G28" s="238"/>
      <c r="H28" s="238"/>
      <c r="I28" s="238"/>
      <c r="J28" s="241"/>
      <c r="K28" s="271"/>
      <c r="L28" s="498"/>
      <c r="M28" s="499"/>
      <c r="N28" s="500"/>
      <c r="O28" s="193"/>
      <c r="P28" s="42"/>
      <c r="Q28" s="42"/>
      <c r="R28" s="42"/>
      <c r="S28" s="42"/>
      <c r="T28" s="42"/>
      <c r="U28" s="42"/>
      <c r="V28" s="42"/>
      <c r="W28" s="42"/>
      <c r="X28" s="42"/>
      <c r="Y28" s="42"/>
      <c r="Z28" s="42"/>
    </row>
    <row r="29" spans="1:26" s="3" customFormat="1" ht="18" customHeight="1">
      <c r="A29" s="173">
        <v>16</v>
      </c>
      <c r="B29" s="75"/>
      <c r="C29" s="75"/>
      <c r="D29" s="75"/>
      <c r="E29" s="240">
        <f t="shared" si="0"/>
        <v>0</v>
      </c>
      <c r="F29" s="74"/>
      <c r="G29" s="75"/>
      <c r="H29" s="75"/>
      <c r="I29" s="75"/>
      <c r="J29" s="99"/>
      <c r="K29" s="200"/>
      <c r="L29" s="576"/>
      <c r="M29" s="577"/>
      <c r="N29" s="578"/>
      <c r="O29" s="193"/>
      <c r="P29" s="42"/>
      <c r="Q29" s="42"/>
      <c r="R29" s="42"/>
      <c r="S29" s="42"/>
      <c r="T29" s="42"/>
      <c r="U29" s="42"/>
      <c r="V29" s="42"/>
      <c r="W29" s="42"/>
      <c r="X29" s="42"/>
      <c r="Y29" s="42"/>
      <c r="Z29" s="42"/>
    </row>
    <row r="30" spans="1:26" s="3" customFormat="1" ht="18" customHeight="1" thickBot="1">
      <c r="A30" s="228">
        <v>17</v>
      </c>
      <c r="B30" s="229"/>
      <c r="C30" s="230"/>
      <c r="D30" s="229"/>
      <c r="E30" s="231">
        <f t="shared" si="0"/>
        <v>0</v>
      </c>
      <c r="F30" s="229"/>
      <c r="G30" s="229"/>
      <c r="H30" s="229"/>
      <c r="I30" s="229"/>
      <c r="J30" s="232"/>
      <c r="K30" s="234">
        <f>IF(SUM(E24:E30)&gt;40, SUM(E24:E30)-40, 0)</f>
        <v>0</v>
      </c>
      <c r="L30" s="599"/>
      <c r="M30" s="600"/>
      <c r="N30" s="601"/>
      <c r="O30" s="193"/>
      <c r="P30" s="42"/>
      <c r="Q30" s="42"/>
      <c r="R30" s="42"/>
      <c r="S30" s="42"/>
      <c r="T30" s="42"/>
      <c r="U30" s="42"/>
      <c r="V30" s="42"/>
      <c r="W30" s="42"/>
      <c r="X30" s="42"/>
      <c r="Y30" s="42"/>
      <c r="Z30" s="42"/>
    </row>
    <row r="31" spans="1:26" s="3" customFormat="1" ht="18" customHeight="1">
      <c r="A31" s="479">
        <v>18</v>
      </c>
      <c r="B31" s="475"/>
      <c r="C31" s="475"/>
      <c r="D31" s="475"/>
      <c r="E31" s="299">
        <f t="shared" si="0"/>
        <v>0</v>
      </c>
      <c r="F31" s="299"/>
      <c r="G31" s="475"/>
      <c r="H31" s="475"/>
      <c r="I31" s="475"/>
      <c r="J31" s="477"/>
      <c r="K31" s="233"/>
      <c r="L31" s="602"/>
      <c r="M31" s="603"/>
      <c r="N31" s="604"/>
      <c r="O31" s="193"/>
      <c r="P31" s="42"/>
      <c r="Q31" s="42"/>
      <c r="R31" s="42"/>
      <c r="S31" s="42"/>
      <c r="T31" s="42"/>
      <c r="U31" s="42"/>
      <c r="V31" s="42"/>
      <c r="W31" s="42"/>
      <c r="X31" s="42"/>
      <c r="Y31" s="42"/>
      <c r="Z31" s="42"/>
    </row>
    <row r="32" spans="1:26" s="3" customFormat="1" ht="18" customHeight="1">
      <c r="A32" s="172">
        <v>19</v>
      </c>
      <c r="B32" s="75"/>
      <c r="C32" s="75"/>
      <c r="D32" s="75"/>
      <c r="E32" s="240">
        <f t="shared" si="0"/>
        <v>0</v>
      </c>
      <c r="F32" s="240" t="s">
        <v>96</v>
      </c>
      <c r="G32" s="238"/>
      <c r="H32" s="238"/>
      <c r="I32" s="238"/>
      <c r="J32" s="241"/>
      <c r="K32" s="241"/>
      <c r="L32" s="519" t="s">
        <v>171</v>
      </c>
      <c r="M32" s="520"/>
      <c r="N32" s="521"/>
      <c r="O32" s="193"/>
      <c r="P32" s="42"/>
      <c r="Q32" s="42"/>
      <c r="R32" s="42"/>
      <c r="S32" s="42"/>
      <c r="T32" s="42"/>
      <c r="U32" s="42"/>
      <c r="V32" s="42"/>
      <c r="W32" s="42"/>
      <c r="X32" s="42"/>
      <c r="Y32" s="42"/>
      <c r="Z32" s="42"/>
    </row>
    <row r="33" spans="1:26" s="3" customFormat="1" ht="18" customHeight="1">
      <c r="A33" s="171">
        <v>20</v>
      </c>
      <c r="B33" s="75"/>
      <c r="C33" s="75"/>
      <c r="D33" s="75"/>
      <c r="E33" s="240">
        <f t="shared" si="0"/>
        <v>0</v>
      </c>
      <c r="F33" s="89"/>
      <c r="G33" s="88"/>
      <c r="H33" s="88"/>
      <c r="I33" s="88"/>
      <c r="J33" s="100"/>
      <c r="K33" s="100"/>
      <c r="L33" s="519"/>
      <c r="M33" s="520"/>
      <c r="N33" s="521"/>
      <c r="O33" s="193"/>
      <c r="P33" s="42"/>
      <c r="Q33" s="42"/>
      <c r="R33" s="42"/>
      <c r="S33" s="42"/>
      <c r="T33" s="42"/>
      <c r="U33" s="42"/>
      <c r="V33" s="42"/>
      <c r="W33" s="42"/>
      <c r="X33" s="42"/>
      <c r="Y33" s="42"/>
      <c r="Z33" s="42"/>
    </row>
    <row r="34" spans="1:26" s="3" customFormat="1" ht="18" customHeight="1">
      <c r="A34" s="175">
        <v>21</v>
      </c>
      <c r="B34" s="75"/>
      <c r="C34" s="75"/>
      <c r="D34" s="75"/>
      <c r="E34" s="240">
        <f t="shared" si="0"/>
        <v>0</v>
      </c>
      <c r="F34" s="75"/>
      <c r="G34" s="75"/>
      <c r="H34" s="75"/>
      <c r="I34" s="75"/>
      <c r="J34" s="99"/>
      <c r="K34" s="201"/>
      <c r="L34" s="582"/>
      <c r="M34" s="583"/>
      <c r="N34" s="584"/>
      <c r="O34" s="193"/>
      <c r="P34" s="42"/>
      <c r="Q34" s="42"/>
      <c r="R34" s="42"/>
      <c r="S34" s="42"/>
      <c r="T34" s="42"/>
      <c r="U34" s="42"/>
      <c r="V34" s="42"/>
      <c r="W34" s="42"/>
      <c r="X34" s="42"/>
      <c r="Y34" s="42"/>
      <c r="Z34" s="42"/>
    </row>
    <row r="35" spans="1:26" s="3" customFormat="1" ht="18" customHeight="1">
      <c r="A35" s="172">
        <v>22</v>
      </c>
      <c r="B35" s="238"/>
      <c r="C35" s="239"/>
      <c r="D35" s="238"/>
      <c r="E35" s="240">
        <f t="shared" si="0"/>
        <v>0</v>
      </c>
      <c r="F35" s="238"/>
      <c r="G35" s="238"/>
      <c r="H35" s="238"/>
      <c r="I35" s="238"/>
      <c r="J35" s="241"/>
      <c r="K35" s="241"/>
      <c r="L35" s="498"/>
      <c r="M35" s="499"/>
      <c r="N35" s="500"/>
      <c r="O35" s="193"/>
      <c r="P35" s="42"/>
      <c r="Q35" s="42"/>
      <c r="R35" s="42"/>
      <c r="S35" s="42"/>
      <c r="T35" s="42"/>
      <c r="U35" s="42"/>
      <c r="V35" s="42"/>
      <c r="W35" s="42"/>
      <c r="X35" s="42"/>
      <c r="Y35" s="42"/>
      <c r="Z35" s="42"/>
    </row>
    <row r="36" spans="1:26" s="3" customFormat="1" ht="18" customHeight="1">
      <c r="A36" s="173">
        <v>23</v>
      </c>
      <c r="B36" s="75"/>
      <c r="C36" s="93"/>
      <c r="D36" s="75"/>
      <c r="E36" s="240">
        <f t="shared" si="0"/>
        <v>0</v>
      </c>
      <c r="F36" s="75"/>
      <c r="G36" s="75"/>
      <c r="H36" s="75"/>
      <c r="I36" s="75"/>
      <c r="J36" s="99"/>
      <c r="K36" s="200"/>
      <c r="L36" s="516"/>
      <c r="M36" s="517"/>
      <c r="N36" s="518"/>
      <c r="O36" s="193"/>
      <c r="P36" s="42"/>
      <c r="Q36" s="42"/>
      <c r="R36" s="42"/>
      <c r="S36" s="42"/>
      <c r="T36" s="42"/>
      <c r="U36" s="42"/>
      <c r="V36" s="42"/>
      <c r="W36" s="42"/>
      <c r="X36" s="42"/>
      <c r="Y36" s="42"/>
      <c r="Z36" s="42"/>
    </row>
    <row r="37" spans="1:26" s="3" customFormat="1" ht="18" customHeight="1" thickBot="1">
      <c r="A37" s="228">
        <v>24</v>
      </c>
      <c r="B37" s="229"/>
      <c r="C37" s="230"/>
      <c r="D37" s="229"/>
      <c r="E37" s="231">
        <f t="shared" si="0"/>
        <v>0</v>
      </c>
      <c r="F37" s="229"/>
      <c r="G37" s="229"/>
      <c r="H37" s="229"/>
      <c r="I37" s="229"/>
      <c r="J37" s="232"/>
      <c r="K37" s="234">
        <f>IF(SUM(E31:E37)&gt;40, SUM(E31:E37)-40, 0)</f>
        <v>0</v>
      </c>
      <c r="L37" s="596"/>
      <c r="M37" s="597"/>
      <c r="N37" s="598"/>
      <c r="O37" s="193"/>
      <c r="P37" s="42"/>
      <c r="Q37" s="42"/>
      <c r="R37" s="42"/>
      <c r="S37" s="42"/>
      <c r="T37" s="42"/>
      <c r="U37" s="42"/>
      <c r="V37" s="42"/>
      <c r="W37" s="42"/>
      <c r="X37" s="42"/>
      <c r="Y37" s="42"/>
      <c r="Z37" s="42"/>
    </row>
    <row r="38" spans="1:26" s="3" customFormat="1" ht="18" customHeight="1">
      <c r="A38" s="479">
        <v>25</v>
      </c>
      <c r="B38" s="475"/>
      <c r="C38" s="475"/>
      <c r="D38" s="475"/>
      <c r="E38" s="299">
        <f t="shared" si="0"/>
        <v>0</v>
      </c>
      <c r="F38" s="475"/>
      <c r="G38" s="475"/>
      <c r="H38" s="475"/>
      <c r="I38" s="475"/>
      <c r="J38" s="477"/>
      <c r="K38" s="233"/>
      <c r="L38" s="573"/>
      <c r="M38" s="574"/>
      <c r="N38" s="575"/>
      <c r="O38" s="193"/>
      <c r="P38" s="42"/>
      <c r="Q38" s="42"/>
      <c r="R38" s="42"/>
      <c r="S38" s="42"/>
      <c r="T38" s="42"/>
      <c r="U38" s="42"/>
      <c r="V38" s="42"/>
      <c r="W38" s="42"/>
      <c r="X38" s="42"/>
      <c r="Y38" s="42"/>
      <c r="Z38" s="42"/>
    </row>
    <row r="39" spans="1:26" s="3" customFormat="1" ht="18" customHeight="1">
      <c r="A39" s="172">
        <v>26</v>
      </c>
      <c r="B39" s="238"/>
      <c r="C39" s="238"/>
      <c r="D39" s="238"/>
      <c r="E39" s="240">
        <f t="shared" si="0"/>
        <v>0</v>
      </c>
      <c r="F39" s="238"/>
      <c r="G39" s="238"/>
      <c r="H39" s="238"/>
      <c r="I39" s="238"/>
      <c r="J39" s="241"/>
      <c r="K39" s="241"/>
      <c r="L39" s="590"/>
      <c r="M39" s="591"/>
      <c r="N39" s="592"/>
      <c r="O39" s="193"/>
      <c r="P39" s="42"/>
      <c r="Q39" s="42"/>
      <c r="R39" s="42"/>
      <c r="S39" s="42"/>
      <c r="T39" s="42"/>
      <c r="U39" s="42"/>
      <c r="V39" s="42"/>
      <c r="W39" s="42"/>
      <c r="X39" s="42"/>
      <c r="Y39" s="42"/>
      <c r="Z39" s="42"/>
    </row>
    <row r="40" spans="1:26" s="3" customFormat="1" ht="18" customHeight="1">
      <c r="A40" s="171">
        <v>27</v>
      </c>
      <c r="B40" s="79"/>
      <c r="C40" s="94"/>
      <c r="D40" s="88"/>
      <c r="E40" s="240">
        <f t="shared" si="0"/>
        <v>0</v>
      </c>
      <c r="F40" s="88"/>
      <c r="G40" s="88"/>
      <c r="H40" s="88"/>
      <c r="I40" s="88"/>
      <c r="J40" s="100"/>
      <c r="K40" s="100"/>
      <c r="L40" s="516"/>
      <c r="M40" s="517"/>
      <c r="N40" s="518"/>
      <c r="O40" s="193"/>
      <c r="P40" s="42"/>
      <c r="Q40" s="42"/>
      <c r="R40" s="42"/>
      <c r="S40" s="42"/>
      <c r="T40" s="42"/>
      <c r="U40" s="42"/>
      <c r="V40" s="42"/>
      <c r="W40" s="42"/>
      <c r="X40" s="42"/>
      <c r="Y40" s="42"/>
      <c r="Z40" s="42"/>
    </row>
    <row r="41" spans="1:26" s="3" customFormat="1" ht="18" customHeight="1">
      <c r="A41" s="175">
        <v>28</v>
      </c>
      <c r="B41" s="75"/>
      <c r="C41" s="93"/>
      <c r="D41" s="75"/>
      <c r="E41" s="240">
        <f t="shared" si="0"/>
        <v>0</v>
      </c>
      <c r="F41" s="75"/>
      <c r="G41" s="75"/>
      <c r="H41" s="75"/>
      <c r="I41" s="75"/>
      <c r="J41" s="99"/>
      <c r="K41" s="201"/>
      <c r="L41" s="516"/>
      <c r="M41" s="517"/>
      <c r="N41" s="518"/>
      <c r="O41" s="193"/>
      <c r="P41" s="42"/>
      <c r="Q41" s="42"/>
      <c r="R41" s="42"/>
      <c r="S41" s="42"/>
      <c r="T41" s="42"/>
      <c r="U41" s="42"/>
      <c r="V41" s="42"/>
      <c r="W41" s="42"/>
      <c r="X41" s="42"/>
      <c r="Y41" s="42"/>
      <c r="Z41" s="42"/>
    </row>
    <row r="42" spans="1:26" s="3" customFormat="1" ht="18" customHeight="1">
      <c r="A42" s="172"/>
      <c r="B42" s="238"/>
      <c r="C42" s="239"/>
      <c r="D42" s="238"/>
      <c r="E42" s="240"/>
      <c r="F42" s="238"/>
      <c r="G42" s="238"/>
      <c r="H42" s="238"/>
      <c r="I42" s="238"/>
      <c r="J42" s="241"/>
      <c r="K42" s="241"/>
      <c r="L42" s="498"/>
      <c r="M42" s="499"/>
      <c r="N42" s="500"/>
      <c r="O42" s="193"/>
      <c r="P42" s="42"/>
      <c r="Q42" s="42"/>
      <c r="R42" s="42"/>
      <c r="S42" s="42"/>
      <c r="T42" s="42"/>
      <c r="U42" s="42"/>
      <c r="V42" s="42"/>
      <c r="W42" s="42"/>
      <c r="X42" s="42"/>
      <c r="Y42" s="42"/>
      <c r="Z42" s="42"/>
    </row>
    <row r="43" spans="1:26" s="3" customFormat="1" ht="18" customHeight="1">
      <c r="A43" s="173"/>
      <c r="B43" s="75"/>
      <c r="C43" s="93"/>
      <c r="D43" s="75"/>
      <c r="E43" s="74"/>
      <c r="F43" s="75"/>
      <c r="G43" s="75"/>
      <c r="H43" s="75"/>
      <c r="I43" s="75"/>
      <c r="J43" s="99"/>
      <c r="K43" s="99"/>
      <c r="L43" s="516"/>
      <c r="M43" s="517"/>
      <c r="N43" s="518"/>
      <c r="O43" s="193"/>
      <c r="P43" s="42"/>
      <c r="Q43" s="42"/>
      <c r="R43" s="42"/>
      <c r="S43" s="42"/>
      <c r="T43" s="42"/>
      <c r="U43" s="42"/>
      <c r="V43" s="42"/>
      <c r="W43" s="42"/>
      <c r="X43" s="42"/>
      <c r="Y43" s="42"/>
      <c r="Z43" s="42"/>
    </row>
    <row r="44" spans="1:26" s="3" customFormat="1" ht="18" customHeight="1">
      <c r="A44" s="171"/>
      <c r="B44" s="79"/>
      <c r="C44" s="92"/>
      <c r="D44" s="79"/>
      <c r="E44" s="240"/>
      <c r="F44" s="238"/>
      <c r="G44" s="238"/>
      <c r="H44" s="238"/>
      <c r="I44" s="238"/>
      <c r="J44" s="241"/>
      <c r="K44" s="99"/>
      <c r="L44" s="582"/>
      <c r="M44" s="583"/>
      <c r="N44" s="584"/>
      <c r="O44" s="193"/>
      <c r="P44" s="42"/>
      <c r="Q44" s="42"/>
      <c r="R44" s="42"/>
      <c r="S44" s="42"/>
      <c r="T44" s="42"/>
      <c r="U44" s="42"/>
      <c r="V44" s="42"/>
      <c r="W44" s="42"/>
      <c r="X44" s="42"/>
      <c r="Y44" s="42"/>
      <c r="Z44" s="42"/>
    </row>
    <row r="45" spans="1:26" s="3" customFormat="1" ht="18" customHeight="1" thickBot="1">
      <c r="A45" s="76"/>
      <c r="B45" s="84"/>
      <c r="C45" s="186"/>
      <c r="D45" s="187"/>
      <c r="E45" s="80"/>
      <c r="F45" s="78"/>
      <c r="G45" s="77"/>
      <c r="H45" s="78"/>
      <c r="I45" s="77"/>
      <c r="J45" s="101"/>
      <c r="K45" s="182"/>
      <c r="L45" s="593"/>
      <c r="M45" s="594"/>
      <c r="N45" s="595"/>
      <c r="O45" s="193"/>
      <c r="P45" s="42"/>
      <c r="Q45" s="42"/>
      <c r="R45" s="42"/>
      <c r="S45" s="42"/>
      <c r="T45" s="42"/>
      <c r="U45" s="42"/>
      <c r="V45" s="42"/>
      <c r="W45" s="42"/>
      <c r="X45" s="42"/>
      <c r="Y45" s="42"/>
      <c r="Z45" s="42"/>
    </row>
    <row r="46" spans="1:26" ht="18" customHeight="1" thickTop="1" thickBot="1">
      <c r="A46" s="97" t="s">
        <v>12</v>
      </c>
      <c r="B46" s="86">
        <f>SUM(B14:B44)</f>
        <v>0</v>
      </c>
      <c r="C46" s="85">
        <f>SUM(C14:C44)</f>
        <v>0</v>
      </c>
      <c r="D46" s="85">
        <f>SUM(D14:D44)</f>
        <v>0</v>
      </c>
      <c r="E46" s="83">
        <f t="shared" ref="E46:K46" si="1">SUM(E14:E44)</f>
        <v>0</v>
      </c>
      <c r="F46" s="72">
        <f t="shared" si="1"/>
        <v>0</v>
      </c>
      <c r="G46" s="73">
        <f t="shared" si="1"/>
        <v>0</v>
      </c>
      <c r="H46" s="176">
        <f t="shared" si="1"/>
        <v>0</v>
      </c>
      <c r="I46" s="177">
        <f t="shared" si="1"/>
        <v>0</v>
      </c>
      <c r="J46" s="184">
        <f>SUM(J14:J44)</f>
        <v>0</v>
      </c>
      <c r="K46" s="176">
        <f t="shared" si="1"/>
        <v>0</v>
      </c>
      <c r="L46" s="585"/>
      <c r="M46" s="586"/>
      <c r="N46" s="259"/>
    </row>
    <row r="47" spans="1:26" ht="16.5" thickTop="1">
      <c r="A47" s="39" t="s">
        <v>13</v>
      </c>
      <c r="B47" s="40"/>
      <c r="C47" s="81"/>
      <c r="D47" s="108"/>
      <c r="E47" s="108"/>
      <c r="F47" s="109"/>
      <c r="G47" s="108"/>
      <c r="H47" s="108"/>
      <c r="I47" s="108"/>
      <c r="J47" s="109"/>
      <c r="K47" s="108"/>
      <c r="L47" s="197"/>
      <c r="M47" s="250"/>
      <c r="N47" s="259"/>
    </row>
    <row r="48" spans="1:26" ht="18">
      <c r="A48" s="113"/>
      <c r="B48" s="110"/>
      <c r="C48" s="110"/>
      <c r="D48" s="110"/>
      <c r="E48" s="110"/>
      <c r="F48" s="545"/>
      <c r="G48" s="545"/>
      <c r="H48" s="545"/>
      <c r="I48" s="545"/>
      <c r="J48" s="198"/>
      <c r="K48" s="198"/>
      <c r="L48" s="198"/>
      <c r="M48" s="251"/>
      <c r="N48" s="259"/>
    </row>
    <row r="49" spans="1:14" s="131" customFormat="1">
      <c r="A49" s="41" t="s">
        <v>14</v>
      </c>
      <c r="B49" s="2"/>
      <c r="C49" s="111"/>
      <c r="D49" s="543" t="s">
        <v>10</v>
      </c>
      <c r="E49" s="543"/>
      <c r="F49" s="545"/>
      <c r="G49" s="545"/>
      <c r="H49" s="545"/>
      <c r="I49" s="545"/>
      <c r="J49" s="246"/>
      <c r="K49" s="198"/>
      <c r="L49" s="198"/>
      <c r="M49" s="251"/>
      <c r="N49" s="265"/>
    </row>
    <row r="50" spans="1:14" s="131" customFormat="1">
      <c r="A50" s="180"/>
      <c r="B50" s="193"/>
      <c r="C50" s="193"/>
      <c r="D50" s="193"/>
      <c r="E50" s="193"/>
      <c r="F50" s="545"/>
      <c r="G50" s="545"/>
      <c r="H50" s="545"/>
      <c r="I50" s="545"/>
      <c r="J50" s="542"/>
      <c r="K50" s="198"/>
      <c r="L50" s="198"/>
      <c r="M50" s="251"/>
      <c r="N50" s="266"/>
    </row>
    <row r="51" spans="1:14" s="131" customFormat="1" ht="15.95" customHeight="1">
      <c r="A51" s="112"/>
      <c r="B51" s="105"/>
      <c r="C51" s="105"/>
      <c r="D51" s="105"/>
      <c r="E51" s="105"/>
      <c r="F51" s="544"/>
      <c r="G51" s="544"/>
      <c r="H51" s="544"/>
      <c r="I51" s="544"/>
      <c r="J51" s="542"/>
      <c r="K51" s="199"/>
      <c r="L51" s="199"/>
      <c r="M51" s="252"/>
      <c r="N51" s="260"/>
    </row>
    <row r="52" spans="1:14" s="131" customFormat="1" ht="15.95" customHeight="1">
      <c r="A52" s="41" t="s">
        <v>16</v>
      </c>
      <c r="B52" s="111"/>
      <c r="C52" s="111"/>
      <c r="D52" s="543" t="s">
        <v>10</v>
      </c>
      <c r="E52" s="543"/>
      <c r="F52" s="544"/>
      <c r="G52" s="544"/>
      <c r="H52" s="544"/>
      <c r="I52" s="544"/>
      <c r="J52" s="542"/>
      <c r="K52" s="199"/>
      <c r="L52" s="199"/>
      <c r="M52" s="253"/>
      <c r="N52" s="267"/>
    </row>
    <row r="53" spans="1:14" s="131" customFormat="1" ht="15.95" customHeight="1">
      <c r="A53" s="180"/>
      <c r="B53" s="193"/>
      <c r="C53" s="193"/>
      <c r="D53" s="193"/>
      <c r="E53" s="193"/>
      <c r="F53" s="544"/>
      <c r="G53" s="544"/>
      <c r="H53" s="544"/>
      <c r="I53" s="544"/>
      <c r="J53" s="170"/>
      <c r="K53" s="199"/>
      <c r="L53" s="199"/>
      <c r="M53" s="252"/>
      <c r="N53" s="267"/>
    </row>
    <row r="54" spans="1:14" s="131" customFormat="1" ht="15.95" customHeight="1">
      <c r="A54" s="112"/>
      <c r="B54" s="105"/>
      <c r="C54" s="105"/>
      <c r="D54" s="105"/>
      <c r="E54" s="105"/>
      <c r="F54" s="544"/>
      <c r="G54" s="544"/>
      <c r="H54" s="544"/>
      <c r="I54" s="544"/>
      <c r="J54" s="199"/>
      <c r="K54" s="199"/>
      <c r="L54" s="199"/>
      <c r="M54" s="253"/>
      <c r="N54" s="267"/>
    </row>
    <row r="55" spans="1:14" s="131" customFormat="1" ht="15.95" customHeight="1">
      <c r="A55" s="41" t="s">
        <v>16</v>
      </c>
      <c r="B55" s="111"/>
      <c r="C55" s="111"/>
      <c r="D55" s="543" t="s">
        <v>10</v>
      </c>
      <c r="E55" s="543"/>
      <c r="F55" s="544"/>
      <c r="G55" s="544"/>
      <c r="H55" s="544"/>
      <c r="I55" s="544"/>
      <c r="J55" s="199"/>
      <c r="K55" s="199"/>
      <c r="L55" s="199"/>
      <c r="M55" s="252"/>
      <c r="N55" s="267"/>
    </row>
    <row r="56" spans="1:14" s="131" customFormat="1" ht="13.5" customHeight="1">
      <c r="A56" s="194"/>
      <c r="B56" s="106"/>
      <c r="C56" s="106"/>
      <c r="D56" s="106"/>
      <c r="E56" s="106"/>
      <c r="F56" s="106"/>
      <c r="G56" s="106"/>
      <c r="H56" s="106"/>
      <c r="I56" s="106"/>
      <c r="J56" s="106"/>
      <c r="K56" s="106"/>
      <c r="L56" s="119"/>
      <c r="M56" s="254"/>
      <c r="N56" s="267"/>
    </row>
    <row r="57" spans="1:14" s="131" customFormat="1" ht="13.5" customHeight="1">
      <c r="A57" s="195" t="s">
        <v>109</v>
      </c>
      <c r="B57" s="38">
        <f>+E46</f>
        <v>0</v>
      </c>
      <c r="C57" s="106"/>
      <c r="D57" s="106"/>
      <c r="E57" s="43"/>
      <c r="F57" s="44"/>
      <c r="G57" s="45"/>
      <c r="H57" s="45"/>
      <c r="I57" s="46"/>
      <c r="J57" s="46"/>
      <c r="K57" s="46"/>
      <c r="L57" s="534"/>
      <c r="M57" s="535"/>
      <c r="N57" s="267"/>
    </row>
    <row r="58" spans="1:14" s="131" customFormat="1" ht="13.5" customHeight="1">
      <c r="A58" s="196" t="s">
        <v>15</v>
      </c>
      <c r="B58" s="38">
        <f>G46</f>
        <v>0</v>
      </c>
      <c r="C58" s="106"/>
      <c r="D58" s="106"/>
      <c r="E58" s="43"/>
      <c r="F58" s="44"/>
      <c r="G58" s="45"/>
      <c r="H58" s="45"/>
      <c r="I58" s="46"/>
      <c r="J58" s="46"/>
      <c r="K58" s="46"/>
      <c r="L58" s="534"/>
      <c r="M58" s="535"/>
      <c r="N58" s="266"/>
    </row>
    <row r="59" spans="1:14" s="131" customFormat="1" ht="13.5" customHeight="1">
      <c r="A59" s="196" t="s">
        <v>21</v>
      </c>
      <c r="B59" s="38">
        <f>H46</f>
        <v>0</v>
      </c>
      <c r="C59" s="106"/>
      <c r="D59" s="106"/>
      <c r="E59" s="43"/>
      <c r="F59" s="44"/>
      <c r="G59" s="47"/>
      <c r="H59" s="47"/>
      <c r="I59" s="47"/>
      <c r="J59" s="47"/>
      <c r="K59" s="47"/>
      <c r="L59" s="534"/>
      <c r="M59" s="535"/>
      <c r="N59" s="260"/>
    </row>
    <row r="60" spans="1:14" s="131" customFormat="1" ht="13.5" customHeight="1" thickBot="1">
      <c r="A60" s="196" t="s">
        <v>22</v>
      </c>
      <c r="B60" s="38">
        <f>I46</f>
        <v>0</v>
      </c>
      <c r="C60" s="472"/>
      <c r="D60" s="532" t="s">
        <v>17</v>
      </c>
      <c r="E60" s="532"/>
      <c r="F60" s="532"/>
      <c r="G60" s="532"/>
      <c r="H60" s="532"/>
      <c r="I60" s="532"/>
      <c r="J60" s="532"/>
      <c r="K60" s="532"/>
      <c r="L60" s="532"/>
      <c r="M60" s="533"/>
      <c r="N60" s="268"/>
    </row>
    <row r="61" spans="1:14" s="131" customFormat="1" ht="27.75" customHeight="1" thickTop="1" thickBot="1">
      <c r="A61" s="196" t="s">
        <v>112</v>
      </c>
      <c r="B61" s="38">
        <f>J46</f>
        <v>0</v>
      </c>
      <c r="C61" s="50"/>
      <c r="D61" s="51"/>
      <c r="E61" s="160" t="s">
        <v>4</v>
      </c>
      <c r="F61" s="161" t="s">
        <v>109</v>
      </c>
      <c r="G61" s="162" t="s">
        <v>200</v>
      </c>
      <c r="H61" s="245" t="s">
        <v>199</v>
      </c>
      <c r="I61" s="163" t="s">
        <v>124</v>
      </c>
      <c r="J61" s="164" t="s">
        <v>121</v>
      </c>
      <c r="K61" s="164" t="s">
        <v>122</v>
      </c>
      <c r="L61" s="164" t="s">
        <v>168</v>
      </c>
      <c r="M61" s="248" t="s">
        <v>109</v>
      </c>
      <c r="N61" s="270" t="s">
        <v>170</v>
      </c>
    </row>
    <row r="62" spans="1:14" s="131" customFormat="1" ht="18.75" customHeight="1" thickTop="1">
      <c r="A62" s="196" t="s">
        <v>169</v>
      </c>
      <c r="B62" s="227">
        <f>K46</f>
        <v>0</v>
      </c>
      <c r="C62" s="159" t="str">
        <f>B11</f>
        <v xml:space="preserve">d. </v>
      </c>
      <c r="D62" s="87" t="s">
        <v>18</v>
      </c>
      <c r="E62" s="165">
        <f>M6</f>
        <v>0</v>
      </c>
      <c r="F62" s="166">
        <f>B46</f>
        <v>0</v>
      </c>
      <c r="G62" s="473">
        <f>MROUND(H62,0.25)</f>
        <v>0</v>
      </c>
      <c r="H62" s="474"/>
      <c r="I62" s="308"/>
      <c r="J62" s="309"/>
      <c r="K62" s="309"/>
      <c r="L62" s="309"/>
      <c r="M62" s="301">
        <f>F62+G62+I62+J62+K62-L62</f>
        <v>0</v>
      </c>
      <c r="N62" s="300"/>
    </row>
    <row r="63" spans="1:14" s="131" customFormat="1" ht="15.75">
      <c r="A63" s="196" t="s">
        <v>130</v>
      </c>
      <c r="B63" s="38">
        <f>F46</f>
        <v>0</v>
      </c>
      <c r="C63" s="159" t="str">
        <f>C11</f>
        <v xml:space="preserve">d. </v>
      </c>
      <c r="D63" s="87" t="s">
        <v>19</v>
      </c>
      <c r="E63" s="167">
        <f>M7</f>
        <v>0</v>
      </c>
      <c r="F63" s="168">
        <f>C46</f>
        <v>0</v>
      </c>
      <c r="G63" s="473">
        <f>MROUND(H63,0.25)</f>
        <v>0</v>
      </c>
      <c r="H63" s="474"/>
      <c r="I63" s="308"/>
      <c r="J63" s="309"/>
      <c r="K63" s="309"/>
      <c r="L63" s="309"/>
      <c r="M63" s="302">
        <f>F63+G63+I63+J63+K63-L63</f>
        <v>0</v>
      </c>
      <c r="N63" s="303"/>
    </row>
    <row r="64" spans="1:14" s="131" customFormat="1" ht="16.5" thickBot="1">
      <c r="A64" s="4"/>
      <c r="B64" s="38"/>
      <c r="C64" s="159" t="str">
        <f>D11</f>
        <v xml:space="preserve">d. </v>
      </c>
      <c r="D64" s="87" t="s">
        <v>20</v>
      </c>
      <c r="E64" s="167">
        <f>M8</f>
        <v>0</v>
      </c>
      <c r="F64" s="168">
        <f>D46</f>
        <v>0</v>
      </c>
      <c r="G64" s="473">
        <f>MROUND(H64,0.25)</f>
        <v>0</v>
      </c>
      <c r="H64" s="474"/>
      <c r="I64" s="310"/>
      <c r="J64" s="311"/>
      <c r="K64" s="311"/>
      <c r="L64" s="311"/>
      <c r="M64" s="304">
        <f>F64+G64+I64+J64+K64-L64</f>
        <v>0</v>
      </c>
      <c r="N64" s="305"/>
    </row>
    <row r="65" spans="1:14" s="131" customFormat="1" ht="16.5" thickTop="1">
      <c r="A65" s="5"/>
      <c r="B65" s="38">
        <f>B57+B58+B59+B60+B61-B62+B63</f>
        <v>0</v>
      </c>
      <c r="C65" s="48"/>
      <c r="D65" s="49"/>
      <c r="E65" s="169">
        <f>SUM(E62:E64)</f>
        <v>0</v>
      </c>
      <c r="F65" s="170">
        <f>SUM(F62:F64)</f>
        <v>0</v>
      </c>
      <c r="G65" s="170">
        <f>SUM(G62:G64)</f>
        <v>0</v>
      </c>
      <c r="H65" s="170">
        <f>F46</f>
        <v>0</v>
      </c>
      <c r="I65" s="263">
        <f>G46</f>
        <v>0</v>
      </c>
      <c r="J65" s="263">
        <f>H46</f>
        <v>0</v>
      </c>
      <c r="K65" s="263">
        <f>I46</f>
        <v>0</v>
      </c>
      <c r="L65" s="263">
        <f>K46</f>
        <v>0</v>
      </c>
      <c r="M65" s="264">
        <f>SUM(M62:M64)</f>
        <v>0</v>
      </c>
      <c r="N65" s="269"/>
    </row>
    <row r="66" spans="1:14" s="131" customFormat="1" ht="13.5" thickBot="1">
      <c r="A66" s="96"/>
      <c r="B66" s="95"/>
      <c r="C66" s="95"/>
      <c r="D66" s="95"/>
      <c r="E66" s="95"/>
      <c r="F66" s="95"/>
      <c r="G66" s="95"/>
      <c r="H66" s="95"/>
      <c r="I66" s="95"/>
      <c r="J66" s="95"/>
      <c r="K66" s="95"/>
      <c r="L66" s="120"/>
      <c r="M66" s="249"/>
      <c r="N66" s="260"/>
    </row>
    <row r="67" spans="1:14" s="131" customFormat="1" ht="13.5" thickTop="1">
      <c r="A67" s="42"/>
      <c r="B67" s="42"/>
      <c r="C67" s="42"/>
      <c r="D67" s="42"/>
      <c r="E67" s="42"/>
      <c r="F67" s="42"/>
      <c r="G67" s="42"/>
      <c r="H67" s="42"/>
      <c r="I67" s="42"/>
      <c r="J67" s="42"/>
      <c r="K67" s="42"/>
      <c r="L67" s="121"/>
      <c r="M67" s="123"/>
      <c r="N67" s="261"/>
    </row>
    <row r="68" spans="1:14" s="131" customFormat="1">
      <c r="A68" s="15"/>
      <c r="B68" s="15"/>
      <c r="C68" s="15"/>
      <c r="D68" s="15"/>
      <c r="E68" s="15"/>
      <c r="F68" s="15"/>
      <c r="G68" s="15"/>
      <c r="H68" s="57"/>
      <c r="I68" s="57"/>
      <c r="J68" s="57"/>
      <c r="K68" s="42"/>
      <c r="L68" s="237">
        <f>SUM(E14:E16)</f>
        <v>0</v>
      </c>
      <c r="M68" s="123"/>
    </row>
    <row r="69" spans="1:14" s="131" customFormat="1" ht="13.5" thickBot="1">
      <c r="A69" s="3"/>
      <c r="C69" s="16"/>
      <c r="D69" s="17" t="s">
        <v>24</v>
      </c>
      <c r="E69" s="18" t="s">
        <v>25</v>
      </c>
      <c r="F69" s="17" t="s">
        <v>26</v>
      </c>
      <c r="G69" s="17" t="s">
        <v>27</v>
      </c>
      <c r="H69" s="17" t="s">
        <v>28</v>
      </c>
      <c r="I69" s="42"/>
      <c r="J69" s="64" t="s">
        <v>94</v>
      </c>
      <c r="K69" s="42"/>
      <c r="L69" s="121"/>
      <c r="M69" s="123"/>
    </row>
    <row r="70" spans="1:14" s="131" customFormat="1" ht="15.75" thickTop="1">
      <c r="A70" s="107" t="s">
        <v>97</v>
      </c>
      <c r="B70" s="107"/>
      <c r="C70" s="23" t="s">
        <v>33</v>
      </c>
      <c r="D70" s="23">
        <v>5.7692E-2</v>
      </c>
      <c r="E70" s="22">
        <f>160*0.057692</f>
        <v>9.2307199999999998</v>
      </c>
      <c r="F70" s="22">
        <f>168*0.057692</f>
        <v>9.6922560000000004</v>
      </c>
      <c r="G70" s="22">
        <f>176*0.057692</f>
        <v>10.153791999999999</v>
      </c>
      <c r="H70" s="58">
        <f>184*0.057692</f>
        <v>10.615328</v>
      </c>
      <c r="I70" s="60"/>
      <c r="J70" s="65">
        <v>240</v>
      </c>
      <c r="K70" s="56"/>
      <c r="L70" s="69"/>
      <c r="M70" s="124"/>
    </row>
    <row r="71" spans="1:14" s="131" customFormat="1" ht="14.25">
      <c r="A71" s="3"/>
      <c r="B71" s="20" t="s">
        <v>21</v>
      </c>
      <c r="C71" s="23" t="s">
        <v>33</v>
      </c>
      <c r="D71" s="23">
        <v>4.6154000000000001E-2</v>
      </c>
      <c r="E71" s="22">
        <f>160*0.046154</f>
        <v>7.3846400000000001</v>
      </c>
      <c r="F71" s="22">
        <f>168*0.046154</f>
        <v>7.7538720000000003</v>
      </c>
      <c r="G71" s="22">
        <f>176*0.046154</f>
        <v>8.1231039999999997</v>
      </c>
      <c r="H71" s="22">
        <f>184*0.046154</f>
        <v>8.4923359999999999</v>
      </c>
      <c r="I71" s="59"/>
      <c r="J71" s="66"/>
      <c r="K71" s="56"/>
      <c r="L71" s="69"/>
      <c r="M71" s="124"/>
    </row>
    <row r="72" spans="1:14" s="131" customFormat="1">
      <c r="A72" s="21"/>
      <c r="B72" s="21"/>
      <c r="C72" s="21"/>
      <c r="D72" s="21"/>
      <c r="E72" s="21"/>
      <c r="F72" s="21"/>
      <c r="G72" s="21"/>
      <c r="H72" s="21"/>
      <c r="I72" s="21"/>
      <c r="J72" s="67"/>
      <c r="K72" s="42"/>
      <c r="L72" s="237">
        <f>SUM(E38:E41)</f>
        <v>0</v>
      </c>
      <c r="M72" s="123"/>
    </row>
    <row r="73" spans="1:14" s="131" customFormat="1">
      <c r="A73" s="15"/>
      <c r="B73" s="15"/>
      <c r="C73" s="15"/>
      <c r="D73" s="15"/>
      <c r="E73" s="15"/>
      <c r="F73" s="15"/>
      <c r="G73" s="15"/>
      <c r="H73" s="57"/>
      <c r="I73" s="57"/>
      <c r="J73" s="68"/>
      <c r="K73" s="42"/>
      <c r="L73" s="121"/>
      <c r="M73" s="123"/>
    </row>
    <row r="74" spans="1:14" s="131" customFormat="1" ht="13.5" thickBot="1">
      <c r="A74" s="16"/>
      <c r="C74" s="16"/>
      <c r="D74" s="17" t="s">
        <v>24</v>
      </c>
      <c r="E74" s="18" t="s">
        <v>25</v>
      </c>
      <c r="F74" s="17" t="s">
        <v>26</v>
      </c>
      <c r="G74" s="17" t="s">
        <v>27</v>
      </c>
      <c r="H74" s="17" t="s">
        <v>28</v>
      </c>
      <c r="I74" s="61"/>
      <c r="J74" s="64" t="s">
        <v>94</v>
      </c>
      <c r="K74" s="42"/>
      <c r="L74" s="121"/>
      <c r="M74" s="123"/>
    </row>
    <row r="75" spans="1:14" s="131" customFormat="1" ht="15.75" thickTop="1">
      <c r="A75" s="107" t="s">
        <v>98</v>
      </c>
      <c r="B75" s="107"/>
      <c r="C75" s="23" t="s">
        <v>33</v>
      </c>
      <c r="D75" s="23">
        <v>6.9231000000000001E-2</v>
      </c>
      <c r="E75" s="22" t="s">
        <v>29</v>
      </c>
      <c r="F75" s="22">
        <v>11.630808</v>
      </c>
      <c r="G75" s="22">
        <v>12.184656</v>
      </c>
      <c r="H75" s="22">
        <v>12.738504000000001</v>
      </c>
      <c r="I75" s="56"/>
      <c r="J75" s="65">
        <v>288</v>
      </c>
      <c r="K75" s="56"/>
      <c r="L75" s="69"/>
      <c r="M75" s="124"/>
    </row>
    <row r="76" spans="1:14" s="131" customFormat="1" ht="14.25">
      <c r="A76" s="19"/>
      <c r="B76" s="20" t="s">
        <v>21</v>
      </c>
      <c r="C76" s="23" t="s">
        <v>33</v>
      </c>
      <c r="D76" s="23">
        <v>4.6154000000000001E-2</v>
      </c>
      <c r="E76" s="24">
        <f>160*0.046154</f>
        <v>7.3846400000000001</v>
      </c>
      <c r="F76" s="24">
        <f>168*0.046154</f>
        <v>7.7538720000000003</v>
      </c>
      <c r="G76" s="24">
        <f>176*0.046154</f>
        <v>8.1231039999999997</v>
      </c>
      <c r="H76" s="24">
        <f>184*0.046154</f>
        <v>8.4923359999999999</v>
      </c>
      <c r="I76" s="59"/>
      <c r="J76" s="69"/>
      <c r="K76" s="56"/>
      <c r="L76" s="69"/>
      <c r="M76" s="124"/>
    </row>
    <row r="77" spans="1:14" s="131" customFormat="1">
      <c r="A77" s="21"/>
      <c r="B77" s="21"/>
      <c r="C77" s="21"/>
      <c r="D77" s="21"/>
      <c r="E77" s="21"/>
      <c r="F77" s="21"/>
      <c r="G77" s="21"/>
      <c r="H77" s="21"/>
      <c r="I77" s="21"/>
      <c r="J77" s="67"/>
      <c r="K77" s="42"/>
      <c r="L77" s="121"/>
      <c r="M77" s="123"/>
    </row>
    <row r="78" spans="1:14" s="131" customFormat="1">
      <c r="A78" s="15"/>
      <c r="B78" s="15"/>
      <c r="C78" s="15"/>
      <c r="D78" s="15"/>
      <c r="E78" s="15"/>
      <c r="F78" s="15"/>
      <c r="G78" s="15"/>
      <c r="H78" s="15"/>
      <c r="I78" s="57"/>
      <c r="J78" s="68"/>
      <c r="K78" s="42"/>
      <c r="L78" s="121"/>
      <c r="M78" s="123"/>
    </row>
    <row r="79" spans="1:14" s="131" customFormat="1" ht="13.5" thickBot="1">
      <c r="A79" s="16"/>
      <c r="C79" s="16"/>
      <c r="D79" s="17" t="s">
        <v>24</v>
      </c>
      <c r="E79" s="18" t="s">
        <v>25</v>
      </c>
      <c r="F79" s="17" t="s">
        <v>26</v>
      </c>
      <c r="G79" s="17" t="s">
        <v>27</v>
      </c>
      <c r="H79" s="17" t="s">
        <v>28</v>
      </c>
      <c r="I79" s="42"/>
      <c r="J79" s="70" t="s">
        <v>94</v>
      </c>
      <c r="K79" s="42"/>
      <c r="L79" s="121"/>
      <c r="M79" s="123"/>
    </row>
    <row r="80" spans="1:14" s="131" customFormat="1" ht="15.75" thickTop="1">
      <c r="A80" s="107" t="s">
        <v>99</v>
      </c>
      <c r="B80" s="107"/>
      <c r="C80" s="23" t="s">
        <v>33</v>
      </c>
      <c r="D80" s="23">
        <v>8.0768999999999994E-2</v>
      </c>
      <c r="E80" s="22">
        <f>160*D80</f>
        <v>12.923039999999999</v>
      </c>
      <c r="F80" s="22">
        <f>168*D80</f>
        <v>13.569191999999999</v>
      </c>
      <c r="G80" s="22">
        <f>176*D80</f>
        <v>14.215343999999998</v>
      </c>
      <c r="H80" s="22">
        <f>184*D80</f>
        <v>14.861495999999999</v>
      </c>
      <c r="I80" s="60"/>
      <c r="J80" s="71">
        <v>336</v>
      </c>
      <c r="K80" s="56"/>
      <c r="L80" s="69"/>
      <c r="M80" s="124"/>
    </row>
    <row r="81" spans="1:13" s="131" customFormat="1" ht="14.25">
      <c r="A81" s="19"/>
      <c r="B81" s="20" t="s">
        <v>21</v>
      </c>
      <c r="C81" s="23" t="s">
        <v>33</v>
      </c>
      <c r="D81" s="23">
        <v>4.6154000000000001E-2</v>
      </c>
      <c r="E81" s="24">
        <f>160*0.046154</f>
        <v>7.3846400000000001</v>
      </c>
      <c r="F81" s="24">
        <f>168*0.046154</f>
        <v>7.7538720000000003</v>
      </c>
      <c r="G81" s="24">
        <f>176*0.046154</f>
        <v>8.1231039999999997</v>
      </c>
      <c r="H81" s="24">
        <f>184*0.046154</f>
        <v>8.4923359999999999</v>
      </c>
      <c r="I81" s="59"/>
      <c r="J81" s="69"/>
      <c r="K81" s="56"/>
      <c r="L81" s="69"/>
      <c r="M81" s="124"/>
    </row>
    <row r="82" spans="1:13" s="131" customFormat="1">
      <c r="A82" s="21"/>
      <c r="B82" s="21"/>
      <c r="C82" s="21"/>
      <c r="D82" s="21"/>
      <c r="E82" s="21"/>
      <c r="F82" s="21"/>
      <c r="G82" s="21"/>
      <c r="H82" s="21"/>
      <c r="I82" s="21"/>
      <c r="J82" s="67"/>
      <c r="K82" s="42"/>
      <c r="L82" s="121"/>
      <c r="M82" s="123"/>
    </row>
    <row r="83" spans="1:13" s="131" customFormat="1">
      <c r="A83" s="15"/>
      <c r="B83" s="15"/>
      <c r="C83" s="15"/>
      <c r="D83" s="15"/>
      <c r="E83" s="15"/>
      <c r="F83" s="15"/>
      <c r="G83" s="15"/>
      <c r="H83" s="15"/>
      <c r="I83" s="57"/>
      <c r="J83" s="68"/>
      <c r="K83" s="42"/>
      <c r="L83" s="121"/>
      <c r="M83" s="123"/>
    </row>
    <row r="84" spans="1:13" s="131" customFormat="1" ht="13.5" thickBot="1">
      <c r="A84" s="16"/>
      <c r="C84" s="16"/>
      <c r="D84" s="17" t="s">
        <v>24</v>
      </c>
      <c r="E84" s="18" t="s">
        <v>25</v>
      </c>
      <c r="F84" s="17" t="s">
        <v>26</v>
      </c>
      <c r="G84" s="17" t="s">
        <v>27</v>
      </c>
      <c r="H84" s="62" t="s">
        <v>28</v>
      </c>
      <c r="I84" s="42"/>
      <c r="J84" s="64" t="s">
        <v>94</v>
      </c>
      <c r="K84" s="42"/>
      <c r="L84" s="121"/>
      <c r="M84" s="123"/>
    </row>
    <row r="85" spans="1:13" s="131" customFormat="1" ht="15.75" thickTop="1">
      <c r="A85" s="107" t="s">
        <v>100</v>
      </c>
      <c r="B85" s="107"/>
      <c r="C85" s="23" t="s">
        <v>33</v>
      </c>
      <c r="D85" s="23">
        <v>9.2308000000000001E-2</v>
      </c>
      <c r="E85" s="22">
        <f>160*D85</f>
        <v>14.76928</v>
      </c>
      <c r="F85" s="22">
        <f>168*D85</f>
        <v>15.507744000000001</v>
      </c>
      <c r="G85" s="22">
        <f>176*D85</f>
        <v>16.246207999999999</v>
      </c>
      <c r="H85" s="63">
        <f>184*D85</f>
        <v>16.984672</v>
      </c>
      <c r="I85" s="60"/>
      <c r="J85" s="65">
        <v>384</v>
      </c>
      <c r="K85" s="56"/>
      <c r="L85" s="69"/>
      <c r="M85" s="124"/>
    </row>
    <row r="86" spans="1:13" s="131" customFormat="1" ht="14.25">
      <c r="A86" s="19"/>
      <c r="B86" s="20" t="s">
        <v>21</v>
      </c>
      <c r="C86" s="23" t="s">
        <v>33</v>
      </c>
      <c r="D86" s="23">
        <v>4.6154000000000001E-2</v>
      </c>
      <c r="E86" s="24">
        <f>160*0.046154</f>
        <v>7.3846400000000001</v>
      </c>
      <c r="F86" s="24">
        <f>168*0.046154</f>
        <v>7.7538720000000003</v>
      </c>
      <c r="G86" s="24">
        <f>176*0.046154</f>
        <v>8.1231039999999997</v>
      </c>
      <c r="H86" s="24">
        <f>184*0.046154</f>
        <v>8.4923359999999999</v>
      </c>
      <c r="I86" s="56"/>
      <c r="J86" s="66"/>
      <c r="K86" s="56"/>
      <c r="L86" s="69"/>
      <c r="M86" s="124"/>
    </row>
    <row r="87" spans="1:13" s="131" customFormat="1">
      <c r="A87" s="21"/>
      <c r="B87" s="21"/>
      <c r="C87" s="21"/>
      <c r="D87" s="21"/>
      <c r="E87" s="21"/>
      <c r="F87" s="21"/>
      <c r="G87" s="21"/>
      <c r="H87" s="21"/>
      <c r="I87" s="21"/>
      <c r="J87" s="21"/>
      <c r="K87" s="42"/>
      <c r="L87" s="121"/>
      <c r="M87" s="123"/>
    </row>
    <row r="88" spans="1:13" s="131" customFormat="1">
      <c r="A88" s="42"/>
      <c r="B88" s="42"/>
      <c r="C88" s="42"/>
      <c r="D88" s="42"/>
      <c r="E88" s="42"/>
      <c r="F88" s="42"/>
      <c r="G88" s="42"/>
      <c r="H88" s="42"/>
      <c r="I88" s="42"/>
      <c r="J88" s="42"/>
      <c r="K88" s="42"/>
      <c r="L88" s="121"/>
      <c r="M88" s="123"/>
    </row>
    <row r="89" spans="1:13" s="131" customFormat="1">
      <c r="A89" s="42"/>
      <c r="B89" s="42"/>
      <c r="C89" s="42"/>
      <c r="D89" s="42"/>
      <c r="E89" s="42"/>
      <c r="F89" s="42"/>
      <c r="G89" s="42"/>
      <c r="H89" s="42"/>
      <c r="I89" s="42"/>
      <c r="J89" s="42"/>
      <c r="K89" s="42"/>
      <c r="L89" s="121"/>
      <c r="M89" s="123"/>
    </row>
    <row r="90" spans="1:13" s="131" customFormat="1">
      <c r="A90" s="42"/>
      <c r="B90" s="42"/>
      <c r="C90" s="42"/>
      <c r="D90" s="42"/>
      <c r="E90" s="42"/>
      <c r="F90" s="42"/>
      <c r="G90" s="42"/>
      <c r="H90" s="42"/>
      <c r="I90" s="42"/>
      <c r="J90" s="42"/>
      <c r="K90" s="42"/>
      <c r="L90" s="121"/>
      <c r="M90" s="123"/>
    </row>
    <row r="91" spans="1:13" s="131" customFormat="1">
      <c r="A91" s="42"/>
      <c r="B91" s="42"/>
      <c r="C91" s="185"/>
      <c r="D91" s="42"/>
      <c r="E91" s="42"/>
      <c r="F91" s="42"/>
      <c r="G91" s="42"/>
      <c r="H91" s="42"/>
      <c r="I91" s="42"/>
      <c r="J91" s="42"/>
      <c r="K91" s="42"/>
      <c r="L91" s="121"/>
      <c r="M91" s="123"/>
    </row>
    <row r="92" spans="1:13" s="131" customFormat="1">
      <c r="A92" s="42"/>
      <c r="B92" s="42"/>
      <c r="C92" s="42"/>
      <c r="D92" s="42"/>
      <c r="E92" s="42"/>
      <c r="F92" s="42"/>
      <c r="G92" s="42"/>
      <c r="H92" s="42"/>
      <c r="I92" s="42"/>
      <c r="J92" s="42"/>
      <c r="K92" s="42"/>
      <c r="L92" s="121"/>
      <c r="M92" s="123"/>
    </row>
    <row r="93" spans="1:13" s="131" customFormat="1">
      <c r="A93" s="42"/>
      <c r="B93" s="42"/>
      <c r="C93" s="42"/>
      <c r="D93" s="42"/>
      <c r="E93" s="42"/>
      <c r="F93" s="42"/>
      <c r="G93" s="42"/>
      <c r="H93" s="42"/>
      <c r="I93" s="42"/>
      <c r="J93" s="42"/>
      <c r="K93" s="42"/>
      <c r="L93" s="121"/>
      <c r="M93" s="123"/>
    </row>
    <row r="94" spans="1:13" s="131" customFormat="1">
      <c r="A94" s="42"/>
      <c r="B94" s="42"/>
      <c r="C94" s="42"/>
      <c r="D94" s="42"/>
      <c r="E94" s="42"/>
      <c r="F94" s="42"/>
      <c r="G94" s="42"/>
      <c r="H94" s="42"/>
      <c r="I94" s="42"/>
      <c r="J94" s="42"/>
      <c r="K94" s="42"/>
      <c r="L94" s="121"/>
      <c r="M94" s="123"/>
    </row>
    <row r="95" spans="1:13" s="131" customFormat="1">
      <c r="A95" s="42"/>
      <c r="B95" s="42"/>
      <c r="C95" s="42"/>
      <c r="D95" s="42"/>
      <c r="E95" s="42"/>
      <c r="F95" s="42"/>
      <c r="G95" s="42"/>
      <c r="H95" s="42"/>
      <c r="I95" s="42"/>
      <c r="J95" s="42"/>
      <c r="K95" s="42"/>
      <c r="L95" s="121"/>
      <c r="M95" s="123"/>
    </row>
    <row r="96" spans="1:13" s="131" customFormat="1">
      <c r="A96" s="42"/>
      <c r="B96" s="42"/>
      <c r="C96" s="42"/>
      <c r="D96" s="42"/>
      <c r="E96" s="42"/>
      <c r="F96" s="42"/>
      <c r="G96" s="42"/>
      <c r="H96" s="42"/>
      <c r="I96" s="42"/>
      <c r="J96" s="42"/>
      <c r="K96" s="42"/>
      <c r="L96" s="121"/>
      <c r="M96" s="123"/>
    </row>
    <row r="97" spans="1:14" s="131" customFormat="1">
      <c r="A97" s="42"/>
      <c r="B97" s="42"/>
      <c r="C97" s="42"/>
      <c r="D97" s="42"/>
      <c r="E97" s="42"/>
      <c r="F97" s="42"/>
      <c r="G97" s="42"/>
      <c r="H97" s="42"/>
      <c r="I97" s="42"/>
      <c r="J97" s="42"/>
      <c r="K97" s="42"/>
      <c r="L97" s="121"/>
      <c r="M97" s="123"/>
      <c r="N97" s="193"/>
    </row>
    <row r="98" spans="1:14" s="42" customFormat="1">
      <c r="L98" s="121"/>
      <c r="M98" s="123"/>
      <c r="N98" s="193"/>
    </row>
    <row r="99" spans="1:14" s="42" customFormat="1">
      <c r="L99" s="121"/>
      <c r="M99" s="123"/>
      <c r="N99" s="193"/>
    </row>
    <row r="100" spans="1:14" s="42" customFormat="1">
      <c r="L100" s="121"/>
      <c r="M100" s="123"/>
      <c r="N100" s="193"/>
    </row>
    <row r="101" spans="1:14" s="42" customFormat="1">
      <c r="L101" s="121"/>
      <c r="M101" s="123"/>
      <c r="N101" s="193"/>
    </row>
    <row r="102" spans="1:14" s="42" customFormat="1">
      <c r="L102" s="121"/>
      <c r="M102" s="123"/>
      <c r="N102" s="193"/>
    </row>
    <row r="103" spans="1:14" s="42" customFormat="1">
      <c r="L103" s="121"/>
      <c r="M103" s="123"/>
      <c r="N103" s="193"/>
    </row>
    <row r="104" spans="1:14" s="42" customFormat="1">
      <c r="L104" s="121"/>
      <c r="M104" s="123"/>
      <c r="N104" s="193"/>
    </row>
    <row r="105" spans="1:14" s="42" customFormat="1">
      <c r="L105" s="121"/>
      <c r="M105" s="123"/>
      <c r="N105" s="193"/>
    </row>
    <row r="106" spans="1:14" s="42" customFormat="1">
      <c r="L106" s="121"/>
      <c r="M106" s="123"/>
      <c r="N106" s="193"/>
    </row>
    <row r="107" spans="1:14" s="42" customFormat="1">
      <c r="L107" s="121"/>
      <c r="M107" s="123"/>
      <c r="N107" s="193"/>
    </row>
    <row r="108" spans="1:14" s="42" customFormat="1">
      <c r="L108" s="121"/>
      <c r="M108" s="123"/>
      <c r="N108" s="193"/>
    </row>
    <row r="109" spans="1:14" s="42" customFormat="1">
      <c r="L109" s="121"/>
      <c r="M109" s="123"/>
      <c r="N109" s="193"/>
    </row>
    <row r="110" spans="1:14" s="42" customFormat="1">
      <c r="L110" s="121"/>
      <c r="M110" s="123"/>
      <c r="N110" s="193"/>
    </row>
    <row r="111" spans="1:14" s="42" customFormat="1">
      <c r="L111" s="121"/>
      <c r="M111" s="123"/>
      <c r="N111" s="193"/>
    </row>
    <row r="112" spans="1:14" s="42" customFormat="1">
      <c r="L112" s="121"/>
      <c r="M112" s="123"/>
      <c r="N112" s="193"/>
    </row>
    <row r="113" spans="12:14" s="42" customFormat="1">
      <c r="L113" s="121"/>
      <c r="M113" s="123"/>
      <c r="N113" s="193"/>
    </row>
    <row r="114" spans="12:14" s="42" customFormat="1">
      <c r="L114" s="121"/>
      <c r="M114" s="123"/>
      <c r="N114" s="193"/>
    </row>
    <row r="115" spans="12:14" s="42" customFormat="1">
      <c r="L115" s="121"/>
      <c r="M115" s="123"/>
      <c r="N115" s="193"/>
    </row>
    <row r="116" spans="12:14" s="42" customFormat="1">
      <c r="L116" s="121"/>
      <c r="M116" s="123"/>
      <c r="N116" s="193"/>
    </row>
    <row r="117" spans="12:14" s="42" customFormat="1">
      <c r="L117" s="121"/>
      <c r="M117" s="123"/>
      <c r="N117" s="193"/>
    </row>
    <row r="118" spans="12:14" s="42" customFormat="1">
      <c r="L118" s="121"/>
      <c r="M118" s="123"/>
      <c r="N118" s="193"/>
    </row>
    <row r="119" spans="12:14" s="42" customFormat="1">
      <c r="L119" s="121"/>
      <c r="M119" s="123"/>
      <c r="N119" s="193"/>
    </row>
    <row r="120" spans="12:14" s="42" customFormat="1">
      <c r="L120" s="121"/>
      <c r="M120" s="123"/>
      <c r="N120" s="193"/>
    </row>
    <row r="121" spans="12:14" s="42" customFormat="1">
      <c r="L121" s="121"/>
      <c r="M121" s="123"/>
      <c r="N121" s="193"/>
    </row>
    <row r="122" spans="12:14" s="42" customFormat="1">
      <c r="L122" s="121"/>
      <c r="M122" s="123"/>
      <c r="N122" s="193"/>
    </row>
    <row r="123" spans="12:14" s="42" customFormat="1">
      <c r="L123" s="121"/>
      <c r="M123" s="123"/>
      <c r="N123" s="193"/>
    </row>
    <row r="124" spans="12:14" s="42" customFormat="1">
      <c r="L124" s="121"/>
      <c r="M124" s="123"/>
      <c r="N124" s="193"/>
    </row>
    <row r="125" spans="12:14" s="42" customFormat="1">
      <c r="L125" s="121"/>
      <c r="M125" s="123"/>
      <c r="N125" s="193"/>
    </row>
    <row r="126" spans="12:14" s="42" customFormat="1">
      <c r="L126" s="121"/>
      <c r="M126" s="123"/>
      <c r="N126" s="193"/>
    </row>
    <row r="127" spans="12:14" s="42" customFormat="1">
      <c r="L127" s="121"/>
      <c r="M127" s="123"/>
      <c r="N127" s="193"/>
    </row>
    <row r="128" spans="12:14" s="42" customFormat="1">
      <c r="L128" s="121"/>
      <c r="M128" s="123"/>
      <c r="N128" s="193"/>
    </row>
    <row r="129" spans="12:14" s="42" customFormat="1">
      <c r="L129" s="121"/>
      <c r="M129" s="123"/>
      <c r="N129" s="193"/>
    </row>
    <row r="130" spans="12:14" s="42" customFormat="1">
      <c r="L130" s="121"/>
      <c r="M130" s="123"/>
      <c r="N130" s="193"/>
    </row>
    <row r="131" spans="12:14" s="42" customFormat="1">
      <c r="L131" s="121"/>
      <c r="M131" s="123"/>
      <c r="N131" s="193"/>
    </row>
    <row r="132" spans="12:14" s="42" customFormat="1">
      <c r="L132" s="121"/>
      <c r="M132" s="123"/>
      <c r="N132" s="193"/>
    </row>
    <row r="133" spans="12:14" s="42" customFormat="1">
      <c r="L133" s="121"/>
      <c r="M133" s="123"/>
      <c r="N133" s="193"/>
    </row>
    <row r="134" spans="12:14" s="42" customFormat="1">
      <c r="L134" s="121"/>
      <c r="M134" s="123"/>
      <c r="N134" s="193"/>
    </row>
    <row r="135" spans="12:14" s="42" customFormat="1">
      <c r="L135" s="121"/>
      <c r="M135" s="123"/>
      <c r="N135" s="193"/>
    </row>
    <row r="136" spans="12:14" s="42" customFormat="1">
      <c r="L136" s="121"/>
      <c r="M136" s="123"/>
      <c r="N136" s="193"/>
    </row>
    <row r="137" spans="12:14" s="42" customFormat="1">
      <c r="L137" s="121"/>
      <c r="M137" s="123"/>
      <c r="N137" s="193"/>
    </row>
    <row r="138" spans="12:14" s="42" customFormat="1">
      <c r="L138" s="121"/>
      <c r="M138" s="123"/>
      <c r="N138" s="193"/>
    </row>
    <row r="139" spans="12:14" s="42" customFormat="1">
      <c r="L139" s="121"/>
      <c r="M139" s="123"/>
      <c r="N139" s="193"/>
    </row>
    <row r="140" spans="12:14" s="42" customFormat="1">
      <c r="L140" s="121"/>
      <c r="M140" s="123"/>
      <c r="N140" s="193"/>
    </row>
    <row r="141" spans="12:14" s="42" customFormat="1">
      <c r="L141" s="121"/>
      <c r="M141" s="123"/>
      <c r="N141" s="193"/>
    </row>
    <row r="142" spans="12:14" s="42" customFormat="1">
      <c r="L142" s="121"/>
      <c r="M142" s="123"/>
      <c r="N142" s="193"/>
    </row>
    <row r="143" spans="12:14" s="42" customFormat="1">
      <c r="L143" s="121"/>
      <c r="M143" s="123"/>
      <c r="N143" s="193"/>
    </row>
    <row r="144" spans="12:14" s="42" customFormat="1">
      <c r="L144" s="121"/>
      <c r="M144" s="123"/>
      <c r="N144" s="193"/>
    </row>
    <row r="145" spans="12:14" s="42" customFormat="1">
      <c r="L145" s="121"/>
      <c r="M145" s="123"/>
      <c r="N145" s="193"/>
    </row>
    <row r="146" spans="12:14" s="42" customFormat="1">
      <c r="L146" s="121"/>
      <c r="M146" s="123"/>
      <c r="N146" s="193"/>
    </row>
    <row r="147" spans="12:14" s="42" customFormat="1">
      <c r="L147" s="121"/>
      <c r="M147" s="123"/>
      <c r="N147" s="193"/>
    </row>
    <row r="148" spans="12:14" s="42" customFormat="1">
      <c r="L148" s="121"/>
      <c r="M148" s="123"/>
      <c r="N148" s="193"/>
    </row>
    <row r="149" spans="12:14" s="42" customFormat="1">
      <c r="L149" s="121"/>
      <c r="M149" s="123"/>
      <c r="N149" s="193"/>
    </row>
    <row r="150" spans="12:14" s="42" customFormat="1">
      <c r="L150" s="121"/>
      <c r="M150" s="123"/>
      <c r="N150" s="193"/>
    </row>
    <row r="151" spans="12:14" s="42" customFormat="1">
      <c r="L151" s="121"/>
      <c r="M151" s="123"/>
      <c r="N151" s="193"/>
    </row>
    <row r="152" spans="12:14" s="42" customFormat="1">
      <c r="L152" s="121"/>
      <c r="M152" s="123"/>
      <c r="N152" s="193"/>
    </row>
    <row r="153" spans="12:14" s="42" customFormat="1">
      <c r="L153" s="121"/>
      <c r="M153" s="123"/>
      <c r="N153" s="193"/>
    </row>
    <row r="154" spans="12:14" s="42" customFormat="1">
      <c r="L154" s="121"/>
      <c r="M154" s="123"/>
      <c r="N154" s="193"/>
    </row>
    <row r="155" spans="12:14" s="42" customFormat="1">
      <c r="L155" s="121"/>
      <c r="M155" s="123"/>
      <c r="N155" s="193"/>
    </row>
    <row r="156" spans="12:14" s="42" customFormat="1">
      <c r="L156" s="121"/>
      <c r="M156" s="123"/>
      <c r="N156" s="193"/>
    </row>
    <row r="157" spans="12:14" s="42" customFormat="1">
      <c r="L157" s="121"/>
      <c r="M157" s="123"/>
      <c r="N157" s="193"/>
    </row>
    <row r="158" spans="12:14" s="42" customFormat="1">
      <c r="L158" s="121"/>
      <c r="M158" s="123"/>
      <c r="N158" s="193"/>
    </row>
    <row r="159" spans="12:14" s="42" customFormat="1">
      <c r="L159" s="121"/>
      <c r="M159" s="123"/>
      <c r="N159" s="193"/>
    </row>
    <row r="160" spans="12:14" s="42" customFormat="1">
      <c r="L160" s="121"/>
      <c r="M160" s="123"/>
      <c r="N160" s="193"/>
    </row>
    <row r="161" spans="12:14" s="42" customFormat="1">
      <c r="L161" s="121"/>
      <c r="M161" s="123"/>
      <c r="N161" s="193"/>
    </row>
    <row r="162" spans="12:14" s="42" customFormat="1">
      <c r="L162" s="121"/>
      <c r="M162" s="123"/>
      <c r="N162" s="193"/>
    </row>
    <row r="163" spans="12:14" s="42" customFormat="1">
      <c r="L163" s="121"/>
      <c r="M163" s="123"/>
      <c r="N163" s="193"/>
    </row>
    <row r="164" spans="12:14" s="42" customFormat="1">
      <c r="L164" s="121"/>
      <c r="M164" s="123"/>
      <c r="N164" s="193"/>
    </row>
    <row r="165" spans="12:14" s="42" customFormat="1">
      <c r="L165" s="121"/>
      <c r="M165" s="123"/>
      <c r="N165" s="193"/>
    </row>
    <row r="166" spans="12:14" s="42" customFormat="1">
      <c r="L166" s="121"/>
      <c r="M166" s="123"/>
      <c r="N166" s="193"/>
    </row>
    <row r="167" spans="12:14" s="42" customFormat="1">
      <c r="L167" s="121"/>
      <c r="M167" s="123"/>
      <c r="N167" s="193"/>
    </row>
    <row r="168" spans="12:14" s="42" customFormat="1">
      <c r="L168" s="121"/>
      <c r="M168" s="123"/>
      <c r="N168" s="193"/>
    </row>
    <row r="169" spans="12:14" s="42" customFormat="1">
      <c r="L169" s="121"/>
      <c r="M169" s="123"/>
      <c r="N169" s="193"/>
    </row>
    <row r="170" spans="12:14" s="42" customFormat="1">
      <c r="L170" s="121"/>
      <c r="M170" s="123"/>
      <c r="N170" s="193"/>
    </row>
    <row r="171" spans="12:14" s="42" customFormat="1">
      <c r="L171" s="121"/>
      <c r="M171" s="123"/>
      <c r="N171" s="193"/>
    </row>
    <row r="172" spans="12:14" s="42" customFormat="1">
      <c r="L172" s="121"/>
      <c r="M172" s="123"/>
      <c r="N172" s="193"/>
    </row>
    <row r="173" spans="12:14" s="42" customFormat="1">
      <c r="L173" s="121"/>
      <c r="M173" s="123"/>
      <c r="N173" s="193"/>
    </row>
    <row r="174" spans="12:14" s="42" customFormat="1">
      <c r="L174" s="121"/>
      <c r="M174" s="123"/>
      <c r="N174" s="193"/>
    </row>
    <row r="175" spans="12:14" s="42" customFormat="1">
      <c r="L175" s="121"/>
      <c r="M175" s="123"/>
      <c r="N175" s="193"/>
    </row>
    <row r="176" spans="12:14" s="42" customFormat="1">
      <c r="L176" s="121"/>
      <c r="M176" s="123"/>
      <c r="N176" s="193"/>
    </row>
    <row r="177" spans="12:14" s="42" customFormat="1">
      <c r="L177" s="121"/>
      <c r="M177" s="123"/>
      <c r="N177" s="193"/>
    </row>
    <row r="178" spans="12:14" s="42" customFormat="1">
      <c r="L178" s="121"/>
      <c r="M178" s="123"/>
      <c r="N178" s="193"/>
    </row>
    <row r="179" spans="12:14" s="42" customFormat="1">
      <c r="L179" s="121"/>
      <c r="M179" s="123"/>
      <c r="N179" s="193"/>
    </row>
    <row r="180" spans="12:14" s="42" customFormat="1">
      <c r="L180" s="121"/>
      <c r="M180" s="123"/>
      <c r="N180" s="193"/>
    </row>
    <row r="181" spans="12:14" s="42" customFormat="1">
      <c r="L181" s="121"/>
      <c r="M181" s="123"/>
      <c r="N181" s="193"/>
    </row>
    <row r="182" spans="12:14" s="42" customFormat="1">
      <c r="L182" s="121"/>
      <c r="M182" s="123"/>
      <c r="N182" s="193"/>
    </row>
    <row r="183" spans="12:14" s="42" customFormat="1">
      <c r="L183" s="121"/>
      <c r="M183" s="123"/>
      <c r="N183" s="193"/>
    </row>
    <row r="184" spans="12:14" s="42" customFormat="1">
      <c r="L184" s="121"/>
      <c r="M184" s="123"/>
      <c r="N184" s="193"/>
    </row>
    <row r="185" spans="12:14" s="42" customFormat="1">
      <c r="L185" s="121"/>
      <c r="M185" s="123"/>
      <c r="N185" s="193"/>
    </row>
    <row r="186" spans="12:14" s="42" customFormat="1">
      <c r="L186" s="121"/>
      <c r="M186" s="123"/>
      <c r="N186" s="193"/>
    </row>
    <row r="187" spans="12:14" s="42" customFormat="1">
      <c r="L187" s="121"/>
      <c r="M187" s="123"/>
      <c r="N187" s="193"/>
    </row>
    <row r="188" spans="12:14" s="42" customFormat="1">
      <c r="L188" s="121"/>
      <c r="M188" s="123"/>
      <c r="N188" s="193"/>
    </row>
    <row r="189" spans="12:14" s="42" customFormat="1">
      <c r="L189" s="121"/>
      <c r="M189" s="123"/>
      <c r="N189" s="193"/>
    </row>
    <row r="190" spans="12:14" s="42" customFormat="1">
      <c r="L190" s="121"/>
      <c r="M190" s="123"/>
      <c r="N190" s="193"/>
    </row>
    <row r="191" spans="12:14" s="42" customFormat="1">
      <c r="L191" s="121"/>
      <c r="M191" s="123"/>
      <c r="N191" s="193"/>
    </row>
    <row r="192" spans="12:14" s="42" customFormat="1">
      <c r="L192" s="121"/>
      <c r="M192" s="123"/>
      <c r="N192" s="193"/>
    </row>
    <row r="193" spans="12:14" s="42" customFormat="1">
      <c r="L193" s="121"/>
      <c r="M193" s="123"/>
      <c r="N193" s="193"/>
    </row>
    <row r="194" spans="12:14" s="42" customFormat="1">
      <c r="L194" s="121"/>
      <c r="M194" s="123"/>
      <c r="N194" s="193"/>
    </row>
    <row r="195" spans="12:14" s="42" customFormat="1">
      <c r="L195" s="121"/>
      <c r="M195" s="123"/>
      <c r="N195" s="193"/>
    </row>
    <row r="196" spans="12:14" s="42" customFormat="1">
      <c r="L196" s="121"/>
      <c r="M196" s="123"/>
      <c r="N196" s="193"/>
    </row>
    <row r="197" spans="12:14" s="42" customFormat="1">
      <c r="L197" s="121"/>
      <c r="M197" s="123"/>
      <c r="N197" s="193"/>
    </row>
    <row r="198" spans="12:14" s="42" customFormat="1">
      <c r="L198" s="121"/>
      <c r="M198" s="123"/>
      <c r="N198" s="193"/>
    </row>
    <row r="199" spans="12:14" s="42" customFormat="1">
      <c r="L199" s="121"/>
      <c r="M199" s="123"/>
      <c r="N199" s="193"/>
    </row>
    <row r="200" spans="12:14" s="42" customFormat="1">
      <c r="L200" s="121"/>
      <c r="M200" s="123"/>
      <c r="N200" s="193"/>
    </row>
    <row r="201" spans="12:14" s="42" customFormat="1">
      <c r="L201" s="121"/>
      <c r="M201" s="123"/>
      <c r="N201" s="193"/>
    </row>
    <row r="202" spans="12:14" s="42" customFormat="1">
      <c r="L202" s="121"/>
      <c r="M202" s="123"/>
      <c r="N202" s="193"/>
    </row>
    <row r="203" spans="12:14" s="42" customFormat="1">
      <c r="L203" s="121"/>
      <c r="M203" s="123"/>
      <c r="N203" s="193"/>
    </row>
    <row r="204" spans="12:14" s="42" customFormat="1">
      <c r="L204" s="121"/>
      <c r="M204" s="123"/>
      <c r="N204" s="193"/>
    </row>
    <row r="205" spans="12:14" s="42" customFormat="1">
      <c r="L205" s="121"/>
      <c r="M205" s="123"/>
      <c r="N205" s="193"/>
    </row>
    <row r="206" spans="12:14" s="42" customFormat="1">
      <c r="L206" s="121"/>
      <c r="M206" s="123"/>
      <c r="N206" s="193"/>
    </row>
    <row r="207" spans="12:14" s="42" customFormat="1">
      <c r="L207" s="121"/>
      <c r="M207" s="123"/>
      <c r="N207" s="193"/>
    </row>
    <row r="208" spans="12:14" s="42" customFormat="1">
      <c r="L208" s="121"/>
      <c r="M208" s="123"/>
      <c r="N208" s="193"/>
    </row>
    <row r="209" spans="12:14" s="42" customFormat="1">
      <c r="L209" s="121"/>
      <c r="M209" s="123"/>
      <c r="N209" s="193"/>
    </row>
    <row r="210" spans="12:14" s="42" customFormat="1">
      <c r="L210" s="121"/>
      <c r="M210" s="123"/>
      <c r="N210" s="193"/>
    </row>
    <row r="211" spans="12:14" s="42" customFormat="1">
      <c r="L211" s="121"/>
      <c r="M211" s="123"/>
      <c r="N211" s="193"/>
    </row>
    <row r="212" spans="12:14" s="42" customFormat="1">
      <c r="L212" s="121"/>
      <c r="M212" s="123"/>
      <c r="N212" s="193"/>
    </row>
    <row r="213" spans="12:14" s="42" customFormat="1">
      <c r="L213" s="121"/>
      <c r="M213" s="123"/>
      <c r="N213" s="193"/>
    </row>
    <row r="214" spans="12:14" s="42" customFormat="1">
      <c r="L214" s="121"/>
      <c r="M214" s="123"/>
      <c r="N214" s="193"/>
    </row>
    <row r="215" spans="12:14" s="42" customFormat="1">
      <c r="L215" s="121"/>
      <c r="M215" s="123"/>
      <c r="N215" s="193"/>
    </row>
    <row r="216" spans="12:14" s="42" customFormat="1">
      <c r="L216" s="121"/>
      <c r="M216" s="123"/>
      <c r="N216" s="193"/>
    </row>
    <row r="217" spans="12:14" s="42" customFormat="1">
      <c r="L217" s="121"/>
      <c r="M217" s="123"/>
      <c r="N217" s="193"/>
    </row>
    <row r="218" spans="12:14" s="42" customFormat="1">
      <c r="L218" s="121"/>
      <c r="M218" s="123"/>
      <c r="N218" s="193"/>
    </row>
    <row r="219" spans="12:14" s="42" customFormat="1">
      <c r="L219" s="121"/>
      <c r="M219" s="123"/>
      <c r="N219" s="193"/>
    </row>
    <row r="220" spans="12:14" s="42" customFormat="1">
      <c r="L220" s="121"/>
      <c r="M220" s="123"/>
      <c r="N220" s="193"/>
    </row>
    <row r="221" spans="12:14" s="42" customFormat="1">
      <c r="L221" s="121"/>
      <c r="M221" s="123"/>
      <c r="N221" s="193"/>
    </row>
    <row r="222" spans="12:14" s="42" customFormat="1">
      <c r="L222" s="121"/>
      <c r="M222" s="123"/>
      <c r="N222" s="193"/>
    </row>
    <row r="223" spans="12:14" s="42" customFormat="1">
      <c r="L223" s="121"/>
      <c r="M223" s="123"/>
      <c r="N223" s="193"/>
    </row>
    <row r="224" spans="12:14" s="42" customFormat="1">
      <c r="L224" s="121"/>
      <c r="M224" s="123"/>
      <c r="N224" s="193"/>
    </row>
    <row r="225" spans="12:14" s="42" customFormat="1">
      <c r="L225" s="121"/>
      <c r="M225" s="123"/>
      <c r="N225" s="193"/>
    </row>
    <row r="226" spans="12:14" s="42" customFormat="1">
      <c r="L226" s="121"/>
      <c r="M226" s="123"/>
      <c r="N226" s="193"/>
    </row>
    <row r="227" spans="12:14" s="42" customFormat="1">
      <c r="L227" s="121"/>
      <c r="M227" s="123"/>
      <c r="N227" s="193"/>
    </row>
    <row r="228" spans="12:14" s="42" customFormat="1">
      <c r="L228" s="121"/>
      <c r="M228" s="123"/>
      <c r="N228" s="193"/>
    </row>
    <row r="229" spans="12:14" s="131" customFormat="1">
      <c r="L229" s="122"/>
      <c r="M229" s="125"/>
      <c r="N229" s="193"/>
    </row>
    <row r="230" spans="12:14" s="131" customFormat="1">
      <c r="L230" s="122"/>
      <c r="M230" s="125"/>
      <c r="N230" s="193"/>
    </row>
    <row r="231" spans="12:14" s="131" customFormat="1">
      <c r="L231" s="122"/>
      <c r="M231" s="125"/>
      <c r="N231" s="193"/>
    </row>
    <row r="232" spans="12:14" s="131" customFormat="1">
      <c r="L232" s="122"/>
      <c r="M232" s="125"/>
      <c r="N232" s="193"/>
    </row>
    <row r="233" spans="12:14" s="131" customFormat="1">
      <c r="L233" s="122"/>
      <c r="M233" s="125"/>
      <c r="N233" s="193"/>
    </row>
    <row r="234" spans="12:14" s="131" customFormat="1">
      <c r="L234" s="122"/>
      <c r="M234" s="125"/>
      <c r="N234" s="193"/>
    </row>
    <row r="235" spans="12:14" s="131" customFormat="1">
      <c r="L235" s="122"/>
      <c r="M235" s="125"/>
      <c r="N235" s="193"/>
    </row>
    <row r="236" spans="12:14" s="131" customFormat="1">
      <c r="L236" s="122"/>
      <c r="M236" s="125"/>
      <c r="N236" s="193"/>
    </row>
    <row r="237" spans="12:14" s="131" customFormat="1">
      <c r="L237" s="122"/>
      <c r="M237" s="125"/>
      <c r="N237" s="193"/>
    </row>
    <row r="238" spans="12:14" s="131" customFormat="1">
      <c r="L238" s="122"/>
      <c r="M238" s="125"/>
      <c r="N238" s="193"/>
    </row>
    <row r="239" spans="12:14" s="131" customFormat="1">
      <c r="L239" s="122"/>
      <c r="M239" s="125"/>
      <c r="N239" s="193"/>
    </row>
    <row r="240" spans="12:14" s="131" customFormat="1">
      <c r="L240" s="122"/>
      <c r="M240" s="125"/>
      <c r="N240" s="193"/>
    </row>
    <row r="241" s="131" customFormat="1"/>
    <row r="242" s="131" customFormat="1"/>
    <row r="243" s="131" customFormat="1"/>
    <row r="244" s="131" customFormat="1"/>
    <row r="245" s="131" customFormat="1"/>
    <row r="246" s="131" customFormat="1"/>
    <row r="247" s="131" customFormat="1"/>
    <row r="248" s="131" customFormat="1"/>
    <row r="249" s="131" customFormat="1"/>
    <row r="250" s="131" customFormat="1"/>
    <row r="251" s="131" customFormat="1"/>
    <row r="252" s="131" customFormat="1"/>
    <row r="253" s="131" customFormat="1"/>
    <row r="254" s="131" customFormat="1"/>
    <row r="255" s="131" customFormat="1"/>
    <row r="256" s="131" customFormat="1"/>
    <row r="257" s="131" customFormat="1"/>
    <row r="258" s="131" customFormat="1"/>
    <row r="259" s="131" customFormat="1"/>
    <row r="260" s="131" customFormat="1"/>
    <row r="261" s="131" customFormat="1"/>
    <row r="262" s="131" customFormat="1"/>
    <row r="263" s="131" customFormat="1"/>
    <row r="264" s="131" customFormat="1"/>
    <row r="265" s="131" customFormat="1"/>
    <row r="266" s="131" customFormat="1"/>
    <row r="267" s="131" customFormat="1"/>
    <row r="268" s="131" customFormat="1"/>
    <row r="269" s="131" customFormat="1"/>
    <row r="270" s="131" customFormat="1"/>
    <row r="271" s="131" customFormat="1"/>
    <row r="272" s="131" customFormat="1"/>
    <row r="273" s="131" customFormat="1"/>
    <row r="274" s="131" customFormat="1"/>
    <row r="275" s="131" customFormat="1"/>
    <row r="276" s="131" customFormat="1"/>
    <row r="277" s="131" customFormat="1"/>
    <row r="278" s="131" customFormat="1"/>
    <row r="279" s="131" customFormat="1"/>
    <row r="280" s="131" customFormat="1"/>
    <row r="281" s="131" customFormat="1"/>
    <row r="282" s="131" customFormat="1"/>
    <row r="283" s="131" customFormat="1"/>
    <row r="284" s="131" customFormat="1"/>
    <row r="285" s="131" customFormat="1"/>
    <row r="286" s="131" customFormat="1"/>
    <row r="287" s="131" customFormat="1"/>
    <row r="288" s="131" customFormat="1"/>
    <row r="289" s="131" customFormat="1"/>
    <row r="290" s="131" customFormat="1"/>
    <row r="291" s="131" customFormat="1"/>
    <row r="292" s="131" customFormat="1"/>
    <row r="293" s="131" customFormat="1"/>
    <row r="294" s="131" customFormat="1"/>
    <row r="295" s="131" customFormat="1"/>
    <row r="296" s="131" customFormat="1"/>
    <row r="297" s="131" customFormat="1"/>
    <row r="298" s="131" customFormat="1"/>
    <row r="299" s="131" customFormat="1"/>
    <row r="300" s="131" customFormat="1"/>
    <row r="301" s="131" customFormat="1"/>
    <row r="302" s="131" customFormat="1"/>
    <row r="303" s="131" customFormat="1"/>
    <row r="304" s="131" customFormat="1"/>
    <row r="305" s="131" customFormat="1"/>
    <row r="306" s="131" customFormat="1"/>
    <row r="307" s="131" customFormat="1"/>
    <row r="308" s="131" customFormat="1"/>
    <row r="309" s="131" customFormat="1"/>
    <row r="310" s="131" customFormat="1"/>
    <row r="311" s="131" customFormat="1"/>
    <row r="312" s="131" customFormat="1"/>
    <row r="313" s="131" customFormat="1"/>
    <row r="314" s="131" customFormat="1"/>
    <row r="315" s="131" customFormat="1"/>
    <row r="316" s="131" customFormat="1"/>
    <row r="317" s="131" customFormat="1"/>
    <row r="318" s="131" customFormat="1"/>
    <row r="319" s="131" customFormat="1"/>
    <row r="320" s="131" customFormat="1"/>
    <row r="321" s="131" customFormat="1"/>
    <row r="322" s="131" customFormat="1"/>
    <row r="323" s="131" customFormat="1"/>
    <row r="324" s="131" customFormat="1"/>
    <row r="325" s="131" customFormat="1"/>
    <row r="326" s="131" customFormat="1"/>
    <row r="327" s="131" customFormat="1"/>
    <row r="328" s="131" customFormat="1"/>
    <row r="329" s="131" customFormat="1"/>
    <row r="330" s="131" customFormat="1"/>
    <row r="331" s="131" customFormat="1"/>
    <row r="332" s="131" customFormat="1"/>
    <row r="333" s="131" customFormat="1"/>
    <row r="334" s="131" customFormat="1"/>
    <row r="335" s="131" customFormat="1"/>
    <row r="336" s="131" customFormat="1"/>
    <row r="337" s="131" customFormat="1"/>
    <row r="338" s="131" customFormat="1"/>
    <row r="339" s="131" customFormat="1"/>
    <row r="340" s="131" customFormat="1"/>
    <row r="341" s="131" customFormat="1"/>
    <row r="342" s="131" customFormat="1"/>
    <row r="343" s="131" customFormat="1"/>
    <row r="344" s="131" customFormat="1"/>
    <row r="345" s="131" customFormat="1"/>
    <row r="346" s="131" customFormat="1"/>
    <row r="347" s="131" customFormat="1"/>
    <row r="348" s="131" customFormat="1"/>
    <row r="349" s="131" customFormat="1"/>
    <row r="350" s="131" customFormat="1"/>
    <row r="351" s="131" customFormat="1"/>
    <row r="352" s="131" customFormat="1"/>
    <row r="353" s="131" customFormat="1"/>
    <row r="354" s="131" customFormat="1"/>
    <row r="355" s="131" customFormat="1"/>
    <row r="356" s="131" customFormat="1"/>
    <row r="357" s="131" customFormat="1"/>
    <row r="358" s="131" customFormat="1"/>
    <row r="359" s="131" customFormat="1"/>
    <row r="360" s="131" customFormat="1"/>
    <row r="361" s="131" customFormat="1"/>
    <row r="362" s="131" customFormat="1"/>
    <row r="363" s="131" customFormat="1"/>
    <row r="364" s="131" customFormat="1"/>
    <row r="365" s="131" customFormat="1"/>
    <row r="366" s="131" customFormat="1"/>
    <row r="367" s="131" customFormat="1"/>
    <row r="368" s="131" customFormat="1"/>
    <row r="369" s="131" customFormat="1"/>
    <row r="370" s="131" customFormat="1"/>
    <row r="371" s="131" customFormat="1"/>
    <row r="372" s="131" customFormat="1"/>
    <row r="373" s="131" customFormat="1"/>
    <row r="374" s="131" customFormat="1"/>
    <row r="375" s="131" customFormat="1"/>
    <row r="376" s="131" customFormat="1"/>
    <row r="377" s="131" customFormat="1"/>
    <row r="378" s="131" customFormat="1"/>
    <row r="379" s="131" customFormat="1"/>
    <row r="380" s="131" customFormat="1"/>
    <row r="381" s="131" customFormat="1"/>
    <row r="382" s="131" customFormat="1"/>
    <row r="383" s="131" customFormat="1"/>
    <row r="384" s="131" customFormat="1"/>
    <row r="385" s="131" customFormat="1"/>
    <row r="386" s="131" customFormat="1"/>
    <row r="387" s="131" customFormat="1"/>
    <row r="388" s="131" customFormat="1"/>
    <row r="389" s="131" customFormat="1"/>
    <row r="390" s="131" customFormat="1"/>
    <row r="391" s="131" customFormat="1"/>
    <row r="392" s="131" customFormat="1"/>
    <row r="393" s="131" customFormat="1"/>
    <row r="394" s="131" customFormat="1"/>
    <row r="395" s="131" customFormat="1"/>
    <row r="396" s="131" customFormat="1"/>
    <row r="397" s="131" customFormat="1"/>
    <row r="398" s="131" customFormat="1"/>
    <row r="399" s="131" customFormat="1"/>
    <row r="400" s="131" customFormat="1"/>
    <row r="401" s="131" customFormat="1"/>
    <row r="402" s="131" customFormat="1"/>
    <row r="403" s="131" customFormat="1"/>
    <row r="404" s="131" customFormat="1"/>
    <row r="405" s="131" customFormat="1"/>
    <row r="406" s="131" customFormat="1"/>
    <row r="407" s="131" customFormat="1"/>
    <row r="408" s="131" customFormat="1"/>
    <row r="409" s="131" customFormat="1"/>
    <row r="410" s="131" customFormat="1"/>
    <row r="411" s="131" customFormat="1"/>
    <row r="412" s="131" customFormat="1"/>
    <row r="413" s="131" customFormat="1"/>
    <row r="414" s="131" customFormat="1"/>
    <row r="415" s="131" customFormat="1"/>
    <row r="416" s="131" customFormat="1"/>
    <row r="417" s="131" customFormat="1"/>
    <row r="418" s="131" customFormat="1"/>
    <row r="419" s="131" customFormat="1"/>
    <row r="420" s="131" customFormat="1"/>
    <row r="421" s="131" customFormat="1"/>
    <row r="422" s="131" customFormat="1"/>
    <row r="423" s="131" customFormat="1"/>
    <row r="424" s="131" customFormat="1"/>
    <row r="425" s="131" customFormat="1"/>
    <row r="426" s="131" customFormat="1"/>
    <row r="427" s="131" customFormat="1"/>
    <row r="428" s="131" customFormat="1"/>
    <row r="429" s="131" customFormat="1"/>
    <row r="430" s="131" customFormat="1"/>
    <row r="431" s="131" customFormat="1"/>
    <row r="432" s="131" customFormat="1"/>
    <row r="433" s="131" customFormat="1"/>
    <row r="434" s="131" customFormat="1"/>
    <row r="435" s="131" customFormat="1"/>
    <row r="436" s="131" customFormat="1"/>
    <row r="437" s="131" customFormat="1"/>
    <row r="438" s="131" customFormat="1"/>
    <row r="439" s="131" customFormat="1"/>
    <row r="440" s="131" customFormat="1"/>
    <row r="441" s="131" customFormat="1"/>
    <row r="442" s="131" customFormat="1"/>
    <row r="443" s="131" customFormat="1"/>
    <row r="444" s="131" customFormat="1"/>
    <row r="445" s="131" customFormat="1"/>
    <row r="446" s="131" customFormat="1"/>
    <row r="447" s="131" customFormat="1"/>
    <row r="448" s="131" customFormat="1"/>
    <row r="449" s="131" customFormat="1"/>
    <row r="450" s="131" customFormat="1"/>
    <row r="451" s="131" customFormat="1"/>
    <row r="452" s="131" customFormat="1"/>
    <row r="453" s="131" customFormat="1"/>
    <row r="454" s="131" customFormat="1"/>
    <row r="455" s="131" customFormat="1"/>
    <row r="456" s="131" customFormat="1"/>
    <row r="457" s="131" customFormat="1"/>
    <row r="458" s="131" customFormat="1"/>
    <row r="459" s="131" customFormat="1"/>
    <row r="460" s="131" customFormat="1"/>
    <row r="461" s="131" customFormat="1"/>
    <row r="462" s="131" customFormat="1"/>
    <row r="463" s="131" customFormat="1"/>
    <row r="464" s="131" customFormat="1"/>
    <row r="465" s="131" customFormat="1"/>
    <row r="466" s="131" customFormat="1"/>
    <row r="467" s="131" customFormat="1"/>
    <row r="468" s="131" customFormat="1"/>
    <row r="469" s="131" customFormat="1"/>
    <row r="470" s="131" customFormat="1"/>
    <row r="471" s="131" customFormat="1"/>
    <row r="472" s="131" customFormat="1"/>
    <row r="473" s="131" customFormat="1"/>
    <row r="474" s="131" customFormat="1"/>
    <row r="475" s="131" customFormat="1"/>
    <row r="476" s="131" customFormat="1"/>
    <row r="477" s="131" customFormat="1"/>
    <row r="478" s="131" customFormat="1"/>
    <row r="479" s="131" customFormat="1"/>
    <row r="480" s="131" customFormat="1"/>
    <row r="481" s="131" customFormat="1"/>
    <row r="482" s="131" customFormat="1"/>
    <row r="483" s="131" customFormat="1"/>
    <row r="484" s="131" customFormat="1"/>
    <row r="485" s="131" customFormat="1"/>
    <row r="486" s="131" customFormat="1"/>
    <row r="487" s="131" customFormat="1"/>
    <row r="488" s="131" customFormat="1"/>
    <row r="489" s="131" customFormat="1"/>
    <row r="490" s="131" customFormat="1"/>
    <row r="491" s="131" customFormat="1"/>
    <row r="492" s="131" customFormat="1"/>
    <row r="493" s="131" customFormat="1"/>
    <row r="494" s="131" customFormat="1"/>
    <row r="495" s="131" customFormat="1"/>
    <row r="496" s="131" customFormat="1"/>
    <row r="497" s="131" customFormat="1"/>
    <row r="498" s="131" customFormat="1"/>
    <row r="499" s="131" customFormat="1"/>
    <row r="500" s="131" customFormat="1"/>
    <row r="501" s="131" customFormat="1"/>
    <row r="502" s="131" customFormat="1"/>
    <row r="503" s="131" customFormat="1"/>
    <row r="504" s="131" customFormat="1"/>
    <row r="505" s="131" customFormat="1"/>
    <row r="506" s="131" customFormat="1"/>
    <row r="507" s="131" customFormat="1"/>
    <row r="508" s="131" customFormat="1"/>
    <row r="509" s="131" customFormat="1"/>
    <row r="510" s="131" customFormat="1"/>
    <row r="511" s="131" customFormat="1"/>
    <row r="512" s="131" customFormat="1"/>
    <row r="513" s="131" customFormat="1"/>
    <row r="514" s="131" customFormat="1"/>
    <row r="515" s="131" customFormat="1"/>
    <row r="516" s="131" customFormat="1"/>
    <row r="517" s="131" customFormat="1"/>
    <row r="518" s="131" customFormat="1"/>
    <row r="519" s="131" customFormat="1"/>
    <row r="520" s="131" customFormat="1"/>
    <row r="521" s="131" customFormat="1"/>
    <row r="522" s="131" customFormat="1"/>
    <row r="523" s="131" customFormat="1"/>
    <row r="524" s="131" customFormat="1"/>
    <row r="525" s="131" customFormat="1"/>
    <row r="526" s="131" customFormat="1"/>
    <row r="527" s="131" customFormat="1"/>
    <row r="528" s="131" customFormat="1"/>
    <row r="529" s="131" customFormat="1"/>
    <row r="530" s="131" customFormat="1"/>
    <row r="531" s="131" customFormat="1"/>
    <row r="532" s="131" customFormat="1"/>
    <row r="533" s="131" customFormat="1"/>
    <row r="534" s="131" customFormat="1"/>
    <row r="535" s="131" customFormat="1"/>
    <row r="536" s="131" customFormat="1"/>
    <row r="537" s="131" customFormat="1"/>
    <row r="538" s="131" customFormat="1"/>
    <row r="539" s="131" customFormat="1"/>
    <row r="540" s="131" customFormat="1"/>
    <row r="541" s="131" customFormat="1"/>
    <row r="542" s="131" customFormat="1"/>
    <row r="543" s="131" customFormat="1"/>
    <row r="544" s="131" customFormat="1"/>
    <row r="545" s="131" customFormat="1"/>
    <row r="546" s="131" customFormat="1"/>
    <row r="547" s="131" customFormat="1"/>
    <row r="548" s="131" customFormat="1"/>
    <row r="549" s="131" customFormat="1"/>
    <row r="550" s="131" customFormat="1"/>
    <row r="551" s="131" customFormat="1"/>
    <row r="552" s="131" customFormat="1"/>
    <row r="553" s="131" customFormat="1"/>
    <row r="554" s="131" customFormat="1"/>
    <row r="555" s="131" customFormat="1"/>
    <row r="556" s="131" customFormat="1"/>
    <row r="557" s="131" customFormat="1"/>
    <row r="558" s="131" customFormat="1"/>
    <row r="559" s="131" customFormat="1"/>
    <row r="560" s="131" customFormat="1"/>
    <row r="561" s="131" customFormat="1"/>
    <row r="562" s="131" customFormat="1"/>
    <row r="563" s="131" customFormat="1"/>
    <row r="564" s="131" customFormat="1"/>
    <row r="565" s="131" customFormat="1"/>
    <row r="566" s="131" customFormat="1"/>
    <row r="567" s="131" customFormat="1"/>
    <row r="568" s="131" customFormat="1"/>
    <row r="569" s="131" customFormat="1"/>
    <row r="570" s="131" customFormat="1"/>
    <row r="571" s="131" customFormat="1"/>
    <row r="572" s="131" customFormat="1"/>
    <row r="573" s="131" customFormat="1"/>
    <row r="574" s="131" customFormat="1"/>
    <row r="575" s="131" customFormat="1"/>
    <row r="576" s="131" customFormat="1"/>
    <row r="577" s="131" customFormat="1"/>
    <row r="578" s="131" customFormat="1"/>
    <row r="579" s="131" customFormat="1"/>
    <row r="580" s="131" customFormat="1"/>
    <row r="581" s="131" customFormat="1"/>
    <row r="582" s="131" customFormat="1"/>
    <row r="583" s="131" customFormat="1"/>
    <row r="584" s="131" customFormat="1"/>
    <row r="585" s="131" customFormat="1"/>
    <row r="586" s="131" customFormat="1"/>
    <row r="587" s="131" customFormat="1"/>
    <row r="588" s="131" customFormat="1"/>
    <row r="589" s="131" customFormat="1"/>
    <row r="590" s="131" customFormat="1"/>
    <row r="591" s="131" customFormat="1"/>
  </sheetData>
  <sheetProtection selectLockedCells="1"/>
  <mergeCells count="78">
    <mergeCell ref="A5:B5"/>
    <mergeCell ref="C5:D5"/>
    <mergeCell ref="F5:G5"/>
    <mergeCell ref="H5:M5"/>
    <mergeCell ref="A1:M1"/>
    <mergeCell ref="A3:I3"/>
    <mergeCell ref="A4:F4"/>
    <mergeCell ref="H4:M4"/>
    <mergeCell ref="A6:B6"/>
    <mergeCell ref="D6:F6"/>
    <mergeCell ref="I6:K6"/>
    <mergeCell ref="A7:B7"/>
    <mergeCell ref="C7:E7"/>
    <mergeCell ref="I7:K7"/>
    <mergeCell ref="A8:B8"/>
    <mergeCell ref="C8:E8"/>
    <mergeCell ref="I8:K8"/>
    <mergeCell ref="A9:B9"/>
    <mergeCell ref="C9:E9"/>
    <mergeCell ref="J9:K9"/>
    <mergeCell ref="A10:F10"/>
    <mergeCell ref="J10:K10"/>
    <mergeCell ref="E11:M11"/>
    <mergeCell ref="B12:D12"/>
    <mergeCell ref="E12:E13"/>
    <mergeCell ref="F12:J12"/>
    <mergeCell ref="K12:K13"/>
    <mergeCell ref="L12:N13"/>
    <mergeCell ref="L25:N25"/>
    <mergeCell ref="L14:N14"/>
    <mergeCell ref="L15:N15"/>
    <mergeCell ref="L16:N16"/>
    <mergeCell ref="L17:N17"/>
    <mergeCell ref="L18:N18"/>
    <mergeCell ref="L19:N19"/>
    <mergeCell ref="L20:N20"/>
    <mergeCell ref="L21:N21"/>
    <mergeCell ref="L22:N22"/>
    <mergeCell ref="L23:N23"/>
    <mergeCell ref="L24:N24"/>
    <mergeCell ref="L37:N37"/>
    <mergeCell ref="L26:N26"/>
    <mergeCell ref="L27:N27"/>
    <mergeCell ref="L28:N28"/>
    <mergeCell ref="L29:N29"/>
    <mergeCell ref="L30:N30"/>
    <mergeCell ref="L31:N31"/>
    <mergeCell ref="L32:N32"/>
    <mergeCell ref="L33:N33"/>
    <mergeCell ref="L34:N34"/>
    <mergeCell ref="L35:N35"/>
    <mergeCell ref="L36:N36"/>
    <mergeCell ref="L43:N43"/>
    <mergeCell ref="L44:N44"/>
    <mergeCell ref="L45:N45"/>
    <mergeCell ref="L46:M46"/>
    <mergeCell ref="F48:I48"/>
    <mergeCell ref="L38:N38"/>
    <mergeCell ref="L39:N39"/>
    <mergeCell ref="L40:N40"/>
    <mergeCell ref="L41:N41"/>
    <mergeCell ref="L42:N42"/>
    <mergeCell ref="F53:I53"/>
    <mergeCell ref="A2:N2"/>
    <mergeCell ref="D60:M60"/>
    <mergeCell ref="F54:I54"/>
    <mergeCell ref="D55:E55"/>
    <mergeCell ref="F55:I55"/>
    <mergeCell ref="L57:M57"/>
    <mergeCell ref="L58:M58"/>
    <mergeCell ref="L59:M59"/>
    <mergeCell ref="F50:I50"/>
    <mergeCell ref="J50:J52"/>
    <mergeCell ref="F51:I51"/>
    <mergeCell ref="D52:E52"/>
    <mergeCell ref="F52:I52"/>
    <mergeCell ref="D49:E49"/>
    <mergeCell ref="F49:I49"/>
  </mergeCells>
  <printOptions horizontalCentered="1"/>
  <pageMargins left="0.25" right="0.25" top="0.5" bottom="0.5" header="0.5" footer="0.5"/>
  <pageSetup scale="62" orientation="portrait" r:id="rId1"/>
  <headerFooter alignWithMargins="0"/>
  <ignoredErrors>
    <ignoredError sqref="E14 E42:E44"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91"/>
  <sheetViews>
    <sheetView topLeftCell="A8" zoomScale="75" zoomScaleNormal="75" workbookViewId="0">
      <selection activeCell="A2" sqref="A2:N2"/>
    </sheetView>
  </sheetViews>
  <sheetFormatPr defaultRowHeight="12.75"/>
  <cols>
    <col min="1" max="1" width="8.140625" style="3" customWidth="1"/>
    <col min="2" max="5" width="13" style="131" customWidth="1"/>
    <col min="6" max="6" width="12.28515625" style="131" customWidth="1"/>
    <col min="7" max="7" width="12.42578125" style="131" customWidth="1"/>
    <col min="8" max="8" width="13.140625" style="131" customWidth="1"/>
    <col min="9" max="11" width="11.5703125" style="131" customWidth="1"/>
    <col min="12" max="12" width="11.5703125" style="122" customWidth="1"/>
    <col min="13" max="13" width="11.5703125" style="125" customWidth="1"/>
    <col min="14" max="14" width="11.5703125" style="193" customWidth="1"/>
    <col min="15" max="26" width="8.85546875" style="42" customWidth="1"/>
    <col min="27" max="16384" width="9.140625" style="131"/>
  </cols>
  <sheetData>
    <row r="1" spans="1:26" ht="13.5" thickBot="1">
      <c r="A1" s="560"/>
      <c r="B1" s="560"/>
      <c r="C1" s="560"/>
      <c r="D1" s="560"/>
      <c r="E1" s="560"/>
      <c r="F1" s="560"/>
      <c r="G1" s="560"/>
      <c r="H1" s="560"/>
      <c r="I1" s="560"/>
      <c r="J1" s="560"/>
      <c r="K1" s="560"/>
      <c r="L1" s="560"/>
      <c r="M1" s="560"/>
      <c r="N1" s="289"/>
      <c r="O1" s="247"/>
    </row>
    <row r="2" spans="1:26" ht="27.75" thickTop="1" thickBot="1">
      <c r="A2" s="495" t="s">
        <v>0</v>
      </c>
      <c r="B2" s="496"/>
      <c r="C2" s="496"/>
      <c r="D2" s="496"/>
      <c r="E2" s="496"/>
      <c r="F2" s="496"/>
      <c r="G2" s="496"/>
      <c r="H2" s="496"/>
      <c r="I2" s="496"/>
      <c r="J2" s="496"/>
      <c r="K2" s="496"/>
      <c r="L2" s="496"/>
      <c r="M2" s="496"/>
      <c r="N2" s="497"/>
    </row>
    <row r="3" spans="1:26" s="116" customFormat="1" ht="18" hidden="1" customHeight="1" thickTop="1">
      <c r="A3" s="572"/>
      <c r="B3" s="572"/>
      <c r="C3" s="572"/>
      <c r="D3" s="572"/>
      <c r="E3" s="572"/>
      <c r="F3" s="572"/>
      <c r="G3" s="572"/>
      <c r="H3" s="572"/>
      <c r="I3" s="572"/>
      <c r="J3" s="114"/>
      <c r="K3" s="114"/>
      <c r="L3" s="117"/>
      <c r="M3" s="258"/>
      <c r="N3" s="126"/>
      <c r="O3" s="115"/>
      <c r="P3" s="115"/>
      <c r="Q3" s="115"/>
      <c r="R3" s="115"/>
      <c r="S3" s="115"/>
      <c r="T3" s="115"/>
      <c r="U3" s="115"/>
      <c r="V3" s="115"/>
      <c r="W3" s="115"/>
      <c r="X3" s="115"/>
      <c r="Y3" s="115"/>
      <c r="Z3" s="115"/>
    </row>
    <row r="4" spans="1:26" ht="33.75" thickTop="1">
      <c r="A4" s="551" t="s">
        <v>95</v>
      </c>
      <c r="B4" s="552"/>
      <c r="C4" s="552"/>
      <c r="D4" s="552"/>
      <c r="E4" s="552"/>
      <c r="F4" s="552"/>
      <c r="G4" s="53" t="s">
        <v>1</v>
      </c>
      <c r="H4" s="556"/>
      <c r="I4" s="556"/>
      <c r="J4" s="556"/>
      <c r="K4" s="556"/>
      <c r="L4" s="556"/>
      <c r="M4" s="557"/>
      <c r="N4" s="181"/>
    </row>
    <row r="5" spans="1:26" ht="23.25">
      <c r="A5" s="553" t="s">
        <v>111</v>
      </c>
      <c r="B5" s="554"/>
      <c r="C5" s="555"/>
      <c r="D5" s="555"/>
      <c r="E5" s="236"/>
      <c r="F5" s="559" t="s">
        <v>2</v>
      </c>
      <c r="G5" s="559"/>
      <c r="H5" s="561" t="s">
        <v>189</v>
      </c>
      <c r="I5" s="561"/>
      <c r="J5" s="561"/>
      <c r="K5" s="561"/>
      <c r="L5" s="561"/>
      <c r="M5" s="562"/>
      <c r="N5" s="181"/>
    </row>
    <row r="6" spans="1:26" ht="18.75" customHeight="1">
      <c r="A6" s="524" t="s">
        <v>30</v>
      </c>
      <c r="B6" s="525"/>
      <c r="C6" s="157"/>
      <c r="D6" s="526"/>
      <c r="E6" s="526"/>
      <c r="F6" s="526"/>
      <c r="G6" s="54" t="s">
        <v>85</v>
      </c>
      <c r="H6" s="55" t="s">
        <v>3</v>
      </c>
      <c r="I6" s="558"/>
      <c r="J6" s="558"/>
      <c r="K6" s="558"/>
      <c r="L6" s="118" t="s">
        <v>4</v>
      </c>
      <c r="M6" s="255"/>
      <c r="N6" s="181"/>
    </row>
    <row r="7" spans="1:26" ht="18.95" customHeight="1">
      <c r="A7" s="569" t="s">
        <v>84</v>
      </c>
      <c r="B7" s="570"/>
      <c r="C7" s="571"/>
      <c r="D7" s="571"/>
      <c r="E7" s="571"/>
      <c r="F7" s="243"/>
      <c r="G7" s="54" t="s">
        <v>85</v>
      </c>
      <c r="H7" s="55" t="s">
        <v>6</v>
      </c>
      <c r="I7" s="558"/>
      <c r="J7" s="558"/>
      <c r="K7" s="558"/>
      <c r="L7" s="118" t="s">
        <v>4</v>
      </c>
      <c r="M7" s="256"/>
      <c r="N7" s="181"/>
      <c r="O7" s="193"/>
    </row>
    <row r="8" spans="1:26" ht="18.95" customHeight="1">
      <c r="A8" s="565" t="s">
        <v>5</v>
      </c>
      <c r="B8" s="566"/>
      <c r="C8" s="528"/>
      <c r="D8" s="528"/>
      <c r="E8" s="528"/>
      <c r="F8" s="243"/>
      <c r="G8" s="54" t="s">
        <v>85</v>
      </c>
      <c r="H8" s="55" t="s">
        <v>8</v>
      </c>
      <c r="I8" s="558"/>
      <c r="J8" s="558"/>
      <c r="K8" s="558"/>
      <c r="L8" s="118" t="s">
        <v>4</v>
      </c>
      <c r="M8" s="256"/>
      <c r="N8" s="181"/>
    </row>
    <row r="9" spans="1:26" ht="18.95" customHeight="1">
      <c r="A9" s="565" t="s">
        <v>7</v>
      </c>
      <c r="B9" s="566"/>
      <c r="C9" s="528"/>
      <c r="D9" s="528"/>
      <c r="E9" s="528"/>
      <c r="F9" s="243"/>
      <c r="G9" s="244"/>
      <c r="H9" s="244"/>
      <c r="I9" s="52" t="s">
        <v>31</v>
      </c>
      <c r="J9" s="527"/>
      <c r="K9" s="527"/>
      <c r="L9" s="52" t="s">
        <v>32</v>
      </c>
      <c r="M9" s="256">
        <f>SUM(M6:M8)</f>
        <v>0</v>
      </c>
      <c r="N9" s="181"/>
    </row>
    <row r="10" spans="1:26" ht="19.5" customHeight="1" thickBot="1">
      <c r="A10" s="567"/>
      <c r="B10" s="568"/>
      <c r="C10" s="568"/>
      <c r="D10" s="568"/>
      <c r="E10" s="568"/>
      <c r="F10" s="568"/>
      <c r="G10" s="244"/>
      <c r="H10" s="244"/>
      <c r="I10" s="183"/>
      <c r="J10" s="546"/>
      <c r="K10" s="546"/>
      <c r="L10" s="183"/>
      <c r="M10" s="257"/>
      <c r="N10" s="181"/>
    </row>
    <row r="11" spans="1:26" ht="14.25" thickTop="1" thickBot="1">
      <c r="A11" s="180"/>
      <c r="B11" s="158" t="str">
        <f>G6</f>
        <v xml:space="preserve">d. </v>
      </c>
      <c r="C11" s="158" t="str">
        <f>G7</f>
        <v xml:space="preserve">d. </v>
      </c>
      <c r="D11" s="158" t="str">
        <f>G8</f>
        <v xml:space="preserve">d. </v>
      </c>
      <c r="E11" s="563"/>
      <c r="F11" s="563"/>
      <c r="G11" s="563"/>
      <c r="H11" s="563"/>
      <c r="I11" s="563"/>
      <c r="J11" s="563"/>
      <c r="K11" s="563"/>
      <c r="L11" s="563"/>
      <c r="M11" s="564"/>
      <c r="N11" s="262"/>
    </row>
    <row r="12" spans="1:26" ht="16.5" customHeight="1" thickTop="1">
      <c r="A12" s="98"/>
      <c r="B12" s="529" t="s">
        <v>93</v>
      </c>
      <c r="C12" s="530"/>
      <c r="D12" s="531"/>
      <c r="E12" s="522" t="s">
        <v>123</v>
      </c>
      <c r="F12" s="547" t="s">
        <v>9</v>
      </c>
      <c r="G12" s="548"/>
      <c r="H12" s="548"/>
      <c r="I12" s="548"/>
      <c r="J12" s="548"/>
      <c r="K12" s="549" t="s">
        <v>127</v>
      </c>
      <c r="L12" s="507" t="s">
        <v>110</v>
      </c>
      <c r="M12" s="508"/>
      <c r="N12" s="509"/>
    </row>
    <row r="13" spans="1:26" ht="53.1" customHeight="1" thickBot="1">
      <c r="A13" s="82" t="s">
        <v>10</v>
      </c>
      <c r="B13" s="191" t="s">
        <v>11</v>
      </c>
      <c r="C13" s="191" t="s">
        <v>86</v>
      </c>
      <c r="D13" s="192" t="s">
        <v>87</v>
      </c>
      <c r="E13" s="608"/>
      <c r="F13" s="188" t="s">
        <v>129</v>
      </c>
      <c r="G13" s="189" t="s">
        <v>119</v>
      </c>
      <c r="H13" s="189" t="s">
        <v>118</v>
      </c>
      <c r="I13" s="189" t="s">
        <v>120</v>
      </c>
      <c r="J13" s="190" t="s">
        <v>113</v>
      </c>
      <c r="K13" s="550"/>
      <c r="L13" s="510"/>
      <c r="M13" s="511"/>
      <c r="N13" s="512"/>
    </row>
    <row r="14" spans="1:26" s="3" customFormat="1" ht="18" customHeight="1" thickTop="1">
      <c r="A14" s="174">
        <v>1</v>
      </c>
      <c r="B14" s="79"/>
      <c r="C14" s="92"/>
      <c r="D14" s="79"/>
      <c r="E14" s="306">
        <f>SUM(B14:D14)</f>
        <v>0</v>
      </c>
      <c r="F14" s="240"/>
      <c r="G14" s="238"/>
      <c r="H14" s="238"/>
      <c r="I14" s="238"/>
      <c r="J14" s="241"/>
      <c r="K14" s="241"/>
      <c r="L14" s="605"/>
      <c r="M14" s="606"/>
      <c r="N14" s="607"/>
      <c r="O14" s="193"/>
      <c r="P14" s="42"/>
      <c r="Q14" s="42"/>
      <c r="R14" s="42"/>
      <c r="S14" s="42"/>
      <c r="T14" s="42"/>
      <c r="U14" s="42"/>
      <c r="V14" s="42"/>
      <c r="W14" s="42"/>
      <c r="X14" s="42"/>
      <c r="Y14" s="42"/>
      <c r="Z14" s="42"/>
    </row>
    <row r="15" spans="1:26" s="3" customFormat="1" ht="18" customHeight="1">
      <c r="A15" s="173">
        <v>2</v>
      </c>
      <c r="B15" s="79"/>
      <c r="C15" s="92"/>
      <c r="D15" s="79"/>
      <c r="E15" s="74">
        <f t="shared" ref="E15:E44" si="0">SUM(B15:D15)</f>
        <v>0</v>
      </c>
      <c r="F15" s="74"/>
      <c r="G15" s="75"/>
      <c r="H15" s="75"/>
      <c r="I15" s="75"/>
      <c r="J15" s="99"/>
      <c r="K15" s="201"/>
      <c r="L15" s="576"/>
      <c r="M15" s="577"/>
      <c r="N15" s="578"/>
      <c r="O15" s="193"/>
      <c r="P15" s="42"/>
      <c r="Q15" s="42"/>
      <c r="R15" s="42"/>
      <c r="S15" s="42"/>
      <c r="T15" s="42"/>
      <c r="U15" s="42"/>
      <c r="V15" s="42"/>
      <c r="W15" s="42"/>
      <c r="X15" s="42"/>
      <c r="Y15" s="42"/>
      <c r="Z15" s="42"/>
    </row>
    <row r="16" spans="1:26" s="3" customFormat="1" ht="18" customHeight="1" thickBot="1">
      <c r="A16" s="228">
        <v>3</v>
      </c>
      <c r="B16" s="229"/>
      <c r="C16" s="230"/>
      <c r="D16" s="229"/>
      <c r="E16" s="231">
        <f t="shared" si="0"/>
        <v>0</v>
      </c>
      <c r="F16" s="229"/>
      <c r="G16" s="229"/>
      <c r="H16" s="229"/>
      <c r="I16" s="229"/>
      <c r="J16" s="232"/>
      <c r="K16" s="241">
        <f>IF(SUM(FEB!L72+MAR!L68)&gt;40, SUM(FEB!L72+MAR!L68)-40, 0)</f>
        <v>0</v>
      </c>
      <c r="L16" s="513"/>
      <c r="M16" s="514"/>
      <c r="N16" s="515"/>
      <c r="O16" s="193"/>
      <c r="P16" s="42"/>
      <c r="Q16" s="42"/>
      <c r="R16" s="42"/>
      <c r="S16" s="42"/>
      <c r="T16" s="42"/>
      <c r="U16" s="42"/>
      <c r="V16" s="42"/>
      <c r="W16" s="42"/>
      <c r="X16" s="42"/>
      <c r="Y16" s="42"/>
      <c r="Z16" s="42"/>
    </row>
    <row r="17" spans="1:26" s="3" customFormat="1" ht="18" customHeight="1">
      <c r="A17" s="478">
        <v>4</v>
      </c>
      <c r="B17" s="475"/>
      <c r="C17" s="475"/>
      <c r="D17" s="475"/>
      <c r="E17" s="299">
        <f t="shared" si="0"/>
        <v>0</v>
      </c>
      <c r="F17" s="475"/>
      <c r="G17" s="475"/>
      <c r="H17" s="475"/>
      <c r="I17" s="475"/>
      <c r="J17" s="477"/>
      <c r="K17" s="477"/>
      <c r="L17" s="501"/>
      <c r="M17" s="502"/>
      <c r="N17" s="503"/>
      <c r="O17" s="193"/>
      <c r="P17" s="42"/>
      <c r="Q17" s="42"/>
      <c r="R17" s="42"/>
      <c r="S17" s="42"/>
      <c r="T17" s="42"/>
      <c r="U17" s="42"/>
      <c r="V17" s="42"/>
      <c r="W17" s="42"/>
      <c r="X17" s="42"/>
      <c r="Y17" s="42"/>
      <c r="Z17" s="42"/>
    </row>
    <row r="18" spans="1:26" s="3" customFormat="1" ht="18" customHeight="1">
      <c r="A18" s="171">
        <v>5</v>
      </c>
      <c r="B18" s="238"/>
      <c r="C18" s="238"/>
      <c r="D18" s="238"/>
      <c r="E18" s="240">
        <f t="shared" si="0"/>
        <v>0</v>
      </c>
      <c r="F18" s="238"/>
      <c r="G18" s="238"/>
      <c r="H18" s="238"/>
      <c r="I18" s="238"/>
      <c r="J18" s="241"/>
      <c r="K18" s="271"/>
      <c r="L18" s="498"/>
      <c r="M18" s="499"/>
      <c r="N18" s="500"/>
      <c r="O18" s="193"/>
      <c r="P18" s="42"/>
      <c r="Q18" s="42"/>
      <c r="R18" s="42"/>
      <c r="S18" s="42"/>
      <c r="T18" s="42"/>
      <c r="U18" s="42"/>
      <c r="V18" s="42"/>
      <c r="W18" s="42"/>
      <c r="X18" s="42"/>
      <c r="Y18" s="42"/>
      <c r="Z18" s="42"/>
    </row>
    <row r="19" spans="1:26" s="3" customFormat="1" ht="18" customHeight="1">
      <c r="A19" s="171">
        <v>6</v>
      </c>
      <c r="B19" s="79"/>
      <c r="C19" s="92"/>
      <c r="D19" s="79"/>
      <c r="E19" s="74">
        <f t="shared" si="0"/>
        <v>0</v>
      </c>
      <c r="F19" s="238"/>
      <c r="G19" s="238"/>
      <c r="H19" s="238"/>
      <c r="I19" s="238"/>
      <c r="J19" s="241"/>
      <c r="K19" s="241"/>
      <c r="L19" s="516"/>
      <c r="M19" s="517"/>
      <c r="N19" s="518"/>
      <c r="O19" s="193"/>
      <c r="P19" s="42"/>
      <c r="Q19" s="42"/>
      <c r="R19" s="42"/>
      <c r="S19" s="42"/>
      <c r="T19" s="42"/>
      <c r="U19" s="42"/>
      <c r="V19" s="42"/>
      <c r="W19" s="42"/>
      <c r="X19" s="42"/>
      <c r="Y19" s="42"/>
      <c r="Z19" s="42"/>
    </row>
    <row r="20" spans="1:26" s="3" customFormat="1" ht="18" customHeight="1">
      <c r="A20" s="173">
        <v>7</v>
      </c>
      <c r="B20" s="75"/>
      <c r="C20" s="93"/>
      <c r="D20" s="75"/>
      <c r="E20" s="74">
        <f t="shared" si="0"/>
        <v>0</v>
      </c>
      <c r="F20" s="75"/>
      <c r="G20" s="75"/>
      <c r="H20" s="75"/>
      <c r="I20" s="75"/>
      <c r="J20" s="99"/>
      <c r="K20" s="99"/>
      <c r="L20" s="516"/>
      <c r="M20" s="517"/>
      <c r="N20" s="518"/>
      <c r="O20" s="193"/>
      <c r="P20" s="42"/>
      <c r="Q20" s="42"/>
      <c r="R20" s="42"/>
      <c r="S20" s="42"/>
      <c r="T20" s="42"/>
      <c r="U20" s="42"/>
      <c r="V20" s="42"/>
      <c r="W20" s="42"/>
      <c r="X20" s="42"/>
      <c r="Y20" s="42"/>
      <c r="Z20" s="42"/>
    </row>
    <row r="21" spans="1:26" s="3" customFormat="1" ht="18" customHeight="1">
      <c r="A21" s="171">
        <v>8</v>
      </c>
      <c r="B21" s="238"/>
      <c r="C21" s="239"/>
      <c r="D21" s="238"/>
      <c r="E21" s="74">
        <f t="shared" si="0"/>
        <v>0</v>
      </c>
      <c r="F21" s="238"/>
      <c r="G21" s="238"/>
      <c r="H21" s="238"/>
      <c r="I21" s="238"/>
      <c r="J21" s="241"/>
      <c r="K21" s="271"/>
      <c r="L21" s="498"/>
      <c r="M21" s="499"/>
      <c r="N21" s="500"/>
      <c r="O21" s="193"/>
      <c r="P21" s="42"/>
      <c r="Q21" s="42"/>
      <c r="R21" s="42"/>
      <c r="S21" s="42"/>
      <c r="T21" s="42"/>
      <c r="U21" s="42"/>
      <c r="V21" s="42"/>
      <c r="W21" s="42"/>
      <c r="X21" s="42"/>
      <c r="Y21" s="42"/>
      <c r="Z21" s="42"/>
    </row>
    <row r="22" spans="1:26" s="3" customFormat="1" ht="18" customHeight="1">
      <c r="A22" s="173">
        <v>9</v>
      </c>
      <c r="B22" s="75"/>
      <c r="C22" s="93"/>
      <c r="D22" s="75"/>
      <c r="E22" s="74">
        <f t="shared" si="0"/>
        <v>0</v>
      </c>
      <c r="F22" s="75"/>
      <c r="G22" s="75"/>
      <c r="H22" s="75"/>
      <c r="I22" s="75"/>
      <c r="J22" s="99"/>
      <c r="K22" s="201"/>
      <c r="L22" s="516"/>
      <c r="M22" s="517"/>
      <c r="N22" s="518"/>
      <c r="O22" s="193"/>
      <c r="P22" s="42"/>
      <c r="Q22" s="42"/>
      <c r="R22" s="42"/>
      <c r="S22" s="42"/>
      <c r="T22" s="42"/>
      <c r="U22" s="42"/>
      <c r="V22" s="42"/>
      <c r="W22" s="42"/>
      <c r="X22" s="42"/>
      <c r="Y22" s="42"/>
      <c r="Z22" s="42"/>
    </row>
    <row r="23" spans="1:26" s="3" customFormat="1" ht="18" customHeight="1" thickBot="1">
      <c r="A23" s="228">
        <v>10</v>
      </c>
      <c r="B23" s="229"/>
      <c r="C23" s="230"/>
      <c r="D23" s="229"/>
      <c r="E23" s="231">
        <f t="shared" si="0"/>
        <v>0</v>
      </c>
      <c r="F23" s="229"/>
      <c r="G23" s="229"/>
      <c r="H23" s="229"/>
      <c r="I23" s="229"/>
      <c r="J23" s="232"/>
      <c r="K23" s="271">
        <f>IF(SUM(E17:E23)&gt;40, SUM(E17:E23)-40, 0)</f>
        <v>0</v>
      </c>
      <c r="L23" s="596"/>
      <c r="M23" s="597"/>
      <c r="N23" s="598"/>
      <c r="O23" s="193"/>
      <c r="P23" s="42"/>
      <c r="Q23" s="42"/>
      <c r="R23" s="42"/>
      <c r="S23" s="42"/>
      <c r="T23" s="42"/>
      <c r="U23" s="42"/>
      <c r="V23" s="42"/>
      <c r="W23" s="42"/>
      <c r="X23" s="42"/>
      <c r="Y23" s="42"/>
      <c r="Z23" s="42"/>
    </row>
    <row r="24" spans="1:26" s="3" customFormat="1" ht="18" customHeight="1">
      <c r="A24" s="478">
        <v>11</v>
      </c>
      <c r="B24" s="475"/>
      <c r="C24" s="476"/>
      <c r="D24" s="475"/>
      <c r="E24" s="299">
        <f t="shared" si="0"/>
        <v>0</v>
      </c>
      <c r="F24" s="475"/>
      <c r="G24" s="475"/>
      <c r="H24" s="475"/>
      <c r="I24" s="475"/>
      <c r="J24" s="477"/>
      <c r="K24" s="233"/>
      <c r="L24" s="501"/>
      <c r="M24" s="502"/>
      <c r="N24" s="503"/>
      <c r="O24" s="193"/>
      <c r="P24" s="42"/>
      <c r="Q24" s="42"/>
      <c r="R24" s="42"/>
      <c r="S24" s="42"/>
      <c r="T24" s="42"/>
      <c r="U24" s="42"/>
      <c r="V24" s="42"/>
      <c r="W24" s="42"/>
      <c r="X24" s="42"/>
      <c r="Y24" s="42"/>
      <c r="Z24" s="42"/>
    </row>
    <row r="25" spans="1:26" s="3" customFormat="1" ht="18" customHeight="1">
      <c r="A25" s="171">
        <v>12</v>
      </c>
      <c r="B25" s="238"/>
      <c r="C25" s="238"/>
      <c r="D25" s="238"/>
      <c r="E25" s="240">
        <f t="shared" si="0"/>
        <v>0</v>
      </c>
      <c r="F25" s="238"/>
      <c r="G25" s="238"/>
      <c r="H25" s="238"/>
      <c r="I25" s="238"/>
      <c r="J25" s="241"/>
      <c r="K25" s="241"/>
      <c r="L25" s="498"/>
      <c r="M25" s="499"/>
      <c r="N25" s="500"/>
      <c r="O25" s="193"/>
      <c r="P25" s="42"/>
      <c r="Q25" s="42"/>
      <c r="R25" s="42"/>
      <c r="S25" s="42"/>
      <c r="T25" s="42"/>
      <c r="U25" s="42"/>
      <c r="V25" s="42"/>
      <c r="W25" s="42"/>
      <c r="X25" s="42"/>
      <c r="Y25" s="42"/>
      <c r="Z25" s="42"/>
    </row>
    <row r="26" spans="1:26" s="3" customFormat="1" ht="18" customHeight="1">
      <c r="A26" s="171">
        <v>13</v>
      </c>
      <c r="B26" s="79"/>
      <c r="C26" s="94"/>
      <c r="D26" s="88"/>
      <c r="E26" s="74">
        <f t="shared" si="0"/>
        <v>0</v>
      </c>
      <c r="F26" s="88"/>
      <c r="G26" s="88"/>
      <c r="H26" s="88"/>
      <c r="I26" s="88"/>
      <c r="J26" s="100"/>
      <c r="K26" s="100"/>
      <c r="L26" s="516"/>
      <c r="M26" s="517"/>
      <c r="N26" s="518"/>
      <c r="O26" s="193"/>
      <c r="P26" s="42"/>
      <c r="Q26" s="42"/>
      <c r="R26" s="42"/>
      <c r="S26" s="42"/>
      <c r="T26" s="42"/>
      <c r="U26" s="42"/>
      <c r="V26" s="42"/>
      <c r="W26" s="42"/>
      <c r="X26" s="42"/>
      <c r="Y26" s="42"/>
      <c r="Z26" s="42"/>
    </row>
    <row r="27" spans="1:26" s="3" customFormat="1" ht="18" customHeight="1">
      <c r="A27" s="173">
        <v>14</v>
      </c>
      <c r="B27" s="75"/>
      <c r="C27" s="93"/>
      <c r="D27" s="75"/>
      <c r="E27" s="74">
        <f t="shared" si="0"/>
        <v>0</v>
      </c>
      <c r="F27" s="75"/>
      <c r="G27" s="75"/>
      <c r="H27" s="75"/>
      <c r="I27" s="75"/>
      <c r="J27" s="99"/>
      <c r="K27" s="99"/>
      <c r="L27" s="516"/>
      <c r="M27" s="517"/>
      <c r="N27" s="518"/>
      <c r="O27" s="193"/>
      <c r="P27" s="42"/>
      <c r="Q27" s="42"/>
      <c r="R27" s="42"/>
      <c r="S27" s="42"/>
      <c r="T27" s="42"/>
      <c r="U27" s="42"/>
      <c r="V27" s="42"/>
      <c r="W27" s="42"/>
      <c r="X27" s="42"/>
      <c r="Y27" s="42"/>
      <c r="Z27" s="42"/>
    </row>
    <row r="28" spans="1:26" s="3" customFormat="1" ht="18" customHeight="1">
      <c r="A28" s="171">
        <v>15</v>
      </c>
      <c r="B28" s="238"/>
      <c r="C28" s="239"/>
      <c r="D28" s="238"/>
      <c r="E28" s="74">
        <f t="shared" si="0"/>
        <v>0</v>
      </c>
      <c r="F28" s="238"/>
      <c r="G28" s="238"/>
      <c r="H28" s="238"/>
      <c r="I28" s="238"/>
      <c r="J28" s="241"/>
      <c r="K28" s="271"/>
      <c r="L28" s="498"/>
      <c r="M28" s="499"/>
      <c r="N28" s="500"/>
      <c r="O28" s="193"/>
      <c r="P28" s="42"/>
      <c r="Q28" s="42"/>
      <c r="R28" s="42"/>
      <c r="S28" s="42"/>
      <c r="T28" s="42"/>
      <c r="U28" s="42"/>
      <c r="V28" s="42"/>
      <c r="W28" s="42"/>
      <c r="X28" s="42"/>
      <c r="Y28" s="42"/>
      <c r="Z28" s="42"/>
    </row>
    <row r="29" spans="1:26" s="3" customFormat="1" ht="18" customHeight="1">
      <c r="A29" s="173">
        <v>16</v>
      </c>
      <c r="B29" s="75"/>
      <c r="C29" s="75"/>
      <c r="D29" s="75"/>
      <c r="E29" s="74">
        <f t="shared" si="0"/>
        <v>0</v>
      </c>
      <c r="F29" s="74"/>
      <c r="G29" s="75"/>
      <c r="H29" s="75"/>
      <c r="I29" s="75"/>
      <c r="J29" s="99"/>
      <c r="K29" s="200"/>
      <c r="L29" s="576"/>
      <c r="M29" s="577"/>
      <c r="N29" s="578"/>
      <c r="O29" s="193"/>
      <c r="P29" s="42"/>
      <c r="Q29" s="42"/>
      <c r="R29" s="42"/>
      <c r="S29" s="42"/>
      <c r="T29" s="42"/>
      <c r="U29" s="42"/>
      <c r="V29" s="42"/>
      <c r="W29" s="42"/>
      <c r="X29" s="42"/>
      <c r="Y29" s="42"/>
      <c r="Z29" s="42"/>
    </row>
    <row r="30" spans="1:26" s="3" customFormat="1" ht="18" customHeight="1" thickBot="1">
      <c r="A30" s="228">
        <v>17</v>
      </c>
      <c r="B30" s="229"/>
      <c r="C30" s="230"/>
      <c r="D30" s="229"/>
      <c r="E30" s="231">
        <f t="shared" si="0"/>
        <v>0</v>
      </c>
      <c r="F30" s="229"/>
      <c r="G30" s="229"/>
      <c r="H30" s="229"/>
      <c r="I30" s="229"/>
      <c r="J30" s="232"/>
      <c r="K30" s="234">
        <f>IF(SUM(E24:E30)&gt;40, SUM(E24:E30)-40, 0)</f>
        <v>0</v>
      </c>
      <c r="L30" s="599"/>
      <c r="M30" s="600"/>
      <c r="N30" s="601"/>
      <c r="O30" s="193"/>
      <c r="P30" s="42"/>
      <c r="Q30" s="42"/>
      <c r="R30" s="42"/>
      <c r="S30" s="42"/>
      <c r="T30" s="42"/>
      <c r="U30" s="42"/>
      <c r="V30" s="42"/>
      <c r="W30" s="42"/>
      <c r="X30" s="42"/>
      <c r="Y30" s="42"/>
      <c r="Z30" s="42"/>
    </row>
    <row r="31" spans="1:26" s="3" customFormat="1" ht="18" customHeight="1">
      <c r="A31" s="479">
        <v>18</v>
      </c>
      <c r="B31" s="475"/>
      <c r="C31" s="475"/>
      <c r="D31" s="475"/>
      <c r="E31" s="299">
        <f t="shared" si="0"/>
        <v>0</v>
      </c>
      <c r="F31" s="299"/>
      <c r="G31" s="475"/>
      <c r="H31" s="475"/>
      <c r="I31" s="475"/>
      <c r="J31" s="477"/>
      <c r="K31" s="233"/>
      <c r="L31" s="602"/>
      <c r="M31" s="603"/>
      <c r="N31" s="604"/>
      <c r="O31" s="193"/>
      <c r="P31" s="42"/>
      <c r="Q31" s="42"/>
      <c r="R31" s="42"/>
      <c r="S31" s="42"/>
      <c r="T31" s="42"/>
      <c r="U31" s="42"/>
      <c r="V31" s="42"/>
      <c r="W31" s="42"/>
      <c r="X31" s="42"/>
      <c r="Y31" s="42"/>
      <c r="Z31" s="42"/>
    </row>
    <row r="32" spans="1:26" s="3" customFormat="1" ht="18" customHeight="1">
      <c r="A32" s="172">
        <v>19</v>
      </c>
      <c r="B32" s="238"/>
      <c r="C32" s="238"/>
      <c r="D32" s="238"/>
      <c r="E32" s="240">
        <f t="shared" si="0"/>
        <v>0</v>
      </c>
      <c r="F32" s="240"/>
      <c r="G32" s="238"/>
      <c r="H32" s="238"/>
      <c r="I32" s="238"/>
      <c r="J32" s="241"/>
      <c r="K32" s="241"/>
      <c r="L32" s="613"/>
      <c r="M32" s="614"/>
      <c r="N32" s="615"/>
      <c r="O32" s="193"/>
      <c r="P32" s="42"/>
      <c r="Q32" s="42"/>
      <c r="R32" s="42"/>
      <c r="S32" s="42"/>
      <c r="T32" s="42"/>
      <c r="U32" s="42"/>
      <c r="V32" s="42"/>
      <c r="W32" s="42"/>
      <c r="X32" s="42"/>
      <c r="Y32" s="42"/>
      <c r="Z32" s="42"/>
    </row>
    <row r="33" spans="1:26" s="3" customFormat="1" ht="18" customHeight="1">
      <c r="A33" s="171">
        <v>20</v>
      </c>
      <c r="B33" s="75"/>
      <c r="C33" s="75"/>
      <c r="D33" s="75"/>
      <c r="E33" s="74">
        <f t="shared" si="0"/>
        <v>0</v>
      </c>
      <c r="F33" s="88"/>
      <c r="G33" s="88"/>
      <c r="H33" s="88"/>
      <c r="I33" s="88"/>
      <c r="J33" s="100"/>
      <c r="K33" s="100"/>
      <c r="L33" s="516"/>
      <c r="M33" s="517"/>
      <c r="N33" s="518"/>
      <c r="O33" s="193"/>
      <c r="P33" s="42"/>
      <c r="Q33" s="42"/>
      <c r="R33" s="42"/>
      <c r="S33" s="42"/>
      <c r="T33" s="42"/>
      <c r="U33" s="42"/>
      <c r="V33" s="42"/>
      <c r="W33" s="42"/>
      <c r="X33" s="42"/>
      <c r="Y33" s="42"/>
      <c r="Z33" s="42"/>
    </row>
    <row r="34" spans="1:26" s="3" customFormat="1" ht="18" customHeight="1">
      <c r="A34" s="175">
        <v>21</v>
      </c>
      <c r="B34" s="75"/>
      <c r="C34" s="75"/>
      <c r="D34" s="75"/>
      <c r="E34" s="74">
        <f t="shared" si="0"/>
        <v>0</v>
      </c>
      <c r="F34" s="75"/>
      <c r="G34" s="75"/>
      <c r="H34" s="75"/>
      <c r="I34" s="75"/>
      <c r="J34" s="99"/>
      <c r="K34" s="201"/>
      <c r="L34" s="582"/>
      <c r="M34" s="583"/>
      <c r="N34" s="584"/>
      <c r="O34" s="193"/>
      <c r="P34" s="42"/>
      <c r="Q34" s="42"/>
      <c r="R34" s="42"/>
      <c r="S34" s="42"/>
      <c r="T34" s="42"/>
      <c r="U34" s="42"/>
      <c r="V34" s="42"/>
      <c r="W34" s="42"/>
      <c r="X34" s="42"/>
      <c r="Y34" s="42"/>
      <c r="Z34" s="42"/>
    </row>
    <row r="35" spans="1:26" s="3" customFormat="1" ht="18" customHeight="1">
      <c r="A35" s="172">
        <v>22</v>
      </c>
      <c r="B35" s="238"/>
      <c r="C35" s="239"/>
      <c r="D35" s="238"/>
      <c r="E35" s="74">
        <f t="shared" si="0"/>
        <v>0</v>
      </c>
      <c r="F35" s="238"/>
      <c r="G35" s="238"/>
      <c r="H35" s="238"/>
      <c r="I35" s="238"/>
      <c r="J35" s="241"/>
      <c r="K35" s="241"/>
      <c r="L35" s="498"/>
      <c r="M35" s="499"/>
      <c r="N35" s="500"/>
      <c r="O35" s="193"/>
      <c r="P35" s="42"/>
      <c r="Q35" s="42"/>
      <c r="R35" s="42"/>
      <c r="S35" s="42"/>
      <c r="T35" s="42"/>
      <c r="U35" s="42"/>
      <c r="V35" s="42"/>
      <c r="W35" s="42"/>
      <c r="X35" s="42"/>
      <c r="Y35" s="42"/>
      <c r="Z35" s="42"/>
    </row>
    <row r="36" spans="1:26" s="3" customFormat="1" ht="18" customHeight="1">
      <c r="A36" s="173">
        <v>23</v>
      </c>
      <c r="B36" s="75"/>
      <c r="C36" s="93"/>
      <c r="D36" s="75"/>
      <c r="E36" s="74">
        <f t="shared" si="0"/>
        <v>0</v>
      </c>
      <c r="F36" s="75"/>
      <c r="G36" s="75"/>
      <c r="H36" s="75"/>
      <c r="I36" s="75"/>
      <c r="J36" s="99"/>
      <c r="K36" s="200"/>
      <c r="L36" s="516"/>
      <c r="M36" s="517"/>
      <c r="N36" s="518"/>
      <c r="O36" s="193"/>
      <c r="P36" s="42"/>
      <c r="Q36" s="42"/>
      <c r="R36" s="42"/>
      <c r="S36" s="42"/>
      <c r="T36" s="42"/>
      <c r="U36" s="42"/>
      <c r="V36" s="42"/>
      <c r="W36" s="42"/>
      <c r="X36" s="42"/>
      <c r="Y36" s="42"/>
      <c r="Z36" s="42"/>
    </row>
    <row r="37" spans="1:26" s="3" customFormat="1" ht="18" customHeight="1" thickBot="1">
      <c r="A37" s="228">
        <v>24</v>
      </c>
      <c r="B37" s="229"/>
      <c r="C37" s="230"/>
      <c r="D37" s="229"/>
      <c r="E37" s="231">
        <f t="shared" si="0"/>
        <v>0</v>
      </c>
      <c r="F37" s="229"/>
      <c r="G37" s="229"/>
      <c r="H37" s="229"/>
      <c r="I37" s="229"/>
      <c r="J37" s="232"/>
      <c r="K37" s="234">
        <f>IF(SUM(E31:E37)&gt;40, SUM(E31:E37)-40, 0)</f>
        <v>0</v>
      </c>
      <c r="L37" s="596"/>
      <c r="M37" s="597"/>
      <c r="N37" s="598"/>
      <c r="O37" s="193"/>
      <c r="P37" s="42"/>
      <c r="Q37" s="42"/>
      <c r="R37" s="42"/>
      <c r="S37" s="42"/>
      <c r="T37" s="42"/>
      <c r="U37" s="42"/>
      <c r="V37" s="42"/>
      <c r="W37" s="42"/>
      <c r="X37" s="42"/>
      <c r="Y37" s="42"/>
      <c r="Z37" s="42"/>
    </row>
    <row r="38" spans="1:26" s="3" customFormat="1" ht="18" customHeight="1">
      <c r="A38" s="479">
        <v>25</v>
      </c>
      <c r="B38" s="475"/>
      <c r="C38" s="475"/>
      <c r="D38" s="475"/>
      <c r="E38" s="299">
        <f t="shared" si="0"/>
        <v>0</v>
      </c>
      <c r="F38" s="475"/>
      <c r="G38" s="475"/>
      <c r="H38" s="475"/>
      <c r="I38" s="475"/>
      <c r="J38" s="477"/>
      <c r="K38" s="233"/>
      <c r="L38" s="573"/>
      <c r="M38" s="574"/>
      <c r="N38" s="575"/>
      <c r="O38" s="193"/>
      <c r="P38" s="42"/>
      <c r="Q38" s="42"/>
      <c r="R38" s="42"/>
      <c r="S38" s="42"/>
      <c r="T38" s="42"/>
      <c r="U38" s="42"/>
      <c r="V38" s="42"/>
      <c r="W38" s="42"/>
      <c r="X38" s="42"/>
      <c r="Y38" s="42"/>
      <c r="Z38" s="42"/>
    </row>
    <row r="39" spans="1:26" s="3" customFormat="1" ht="18" customHeight="1">
      <c r="A39" s="172">
        <v>26</v>
      </c>
      <c r="B39" s="238"/>
      <c r="C39" s="238"/>
      <c r="D39" s="238"/>
      <c r="E39" s="240">
        <f t="shared" si="0"/>
        <v>0</v>
      </c>
      <c r="F39" s="238"/>
      <c r="G39" s="238"/>
      <c r="H39" s="238"/>
      <c r="I39" s="238"/>
      <c r="J39" s="241"/>
      <c r="K39" s="241"/>
      <c r="L39" s="590"/>
      <c r="M39" s="591"/>
      <c r="N39" s="592"/>
      <c r="O39" s="193"/>
      <c r="P39" s="42"/>
      <c r="Q39" s="42"/>
      <c r="R39" s="42"/>
      <c r="S39" s="42"/>
      <c r="T39" s="42"/>
      <c r="U39" s="42"/>
      <c r="V39" s="42"/>
      <c r="W39" s="42"/>
      <c r="X39" s="42"/>
      <c r="Y39" s="42"/>
      <c r="Z39" s="42"/>
    </row>
    <row r="40" spans="1:26" s="3" customFormat="1" ht="18" customHeight="1">
      <c r="A40" s="171">
        <v>27</v>
      </c>
      <c r="B40" s="79"/>
      <c r="C40" s="94"/>
      <c r="D40" s="88"/>
      <c r="E40" s="74">
        <f t="shared" si="0"/>
        <v>0</v>
      </c>
      <c r="F40" s="88"/>
      <c r="G40" s="88"/>
      <c r="H40" s="88"/>
      <c r="I40" s="88"/>
      <c r="J40" s="100"/>
      <c r="K40" s="100"/>
      <c r="L40" s="516"/>
      <c r="M40" s="517"/>
      <c r="N40" s="518"/>
      <c r="O40" s="193"/>
      <c r="P40" s="42"/>
      <c r="Q40" s="42"/>
      <c r="R40" s="42"/>
      <c r="S40" s="42"/>
      <c r="T40" s="42"/>
      <c r="U40" s="42"/>
      <c r="V40" s="42"/>
      <c r="W40" s="42"/>
      <c r="X40" s="42"/>
      <c r="Y40" s="42"/>
      <c r="Z40" s="42"/>
    </row>
    <row r="41" spans="1:26" s="3" customFormat="1" ht="18" customHeight="1">
      <c r="A41" s="175">
        <v>28</v>
      </c>
      <c r="B41" s="75"/>
      <c r="C41" s="93"/>
      <c r="D41" s="75"/>
      <c r="E41" s="74">
        <f t="shared" si="0"/>
        <v>0</v>
      </c>
      <c r="F41" s="75"/>
      <c r="G41" s="75"/>
      <c r="H41" s="75"/>
      <c r="I41" s="75"/>
      <c r="J41" s="99"/>
      <c r="K41" s="201"/>
      <c r="L41" s="516"/>
      <c r="M41" s="517"/>
      <c r="N41" s="518"/>
      <c r="O41" s="193"/>
      <c r="P41" s="42"/>
      <c r="Q41" s="42"/>
      <c r="R41" s="42"/>
      <c r="S41" s="42"/>
      <c r="T41" s="42"/>
      <c r="U41" s="42"/>
      <c r="V41" s="42"/>
      <c r="W41" s="42"/>
      <c r="X41" s="42"/>
      <c r="Y41" s="42"/>
      <c r="Z41" s="42"/>
    </row>
    <row r="42" spans="1:26" s="3" customFormat="1" ht="18" customHeight="1">
      <c r="A42" s="172">
        <v>29</v>
      </c>
      <c r="B42" s="238"/>
      <c r="C42" s="239"/>
      <c r="D42" s="238"/>
      <c r="E42" s="74">
        <f t="shared" si="0"/>
        <v>0</v>
      </c>
      <c r="F42" s="238"/>
      <c r="G42" s="238"/>
      <c r="H42" s="238"/>
      <c r="I42" s="238"/>
      <c r="J42" s="241"/>
      <c r="K42" s="241"/>
      <c r="L42" s="498"/>
      <c r="M42" s="499"/>
      <c r="N42" s="500"/>
      <c r="O42" s="193"/>
      <c r="P42" s="42"/>
      <c r="Q42" s="42"/>
      <c r="R42" s="42"/>
      <c r="S42" s="42"/>
      <c r="T42" s="42"/>
      <c r="U42" s="42"/>
      <c r="V42" s="42"/>
      <c r="W42" s="42"/>
      <c r="X42" s="42"/>
      <c r="Y42" s="42"/>
      <c r="Z42" s="42"/>
    </row>
    <row r="43" spans="1:26" s="3" customFormat="1" ht="18" customHeight="1">
      <c r="A43" s="173">
        <v>30</v>
      </c>
      <c r="B43" s="75"/>
      <c r="C43" s="75"/>
      <c r="D43" s="75"/>
      <c r="E43" s="74">
        <f t="shared" si="0"/>
        <v>0</v>
      </c>
      <c r="F43" s="74" t="s">
        <v>96</v>
      </c>
      <c r="G43" s="75"/>
      <c r="H43" s="75"/>
      <c r="I43" s="75"/>
      <c r="J43" s="99"/>
      <c r="K43" s="99"/>
      <c r="L43" s="610" t="s">
        <v>172</v>
      </c>
      <c r="M43" s="611"/>
      <c r="N43" s="612"/>
      <c r="O43" s="193"/>
      <c r="P43" s="42"/>
      <c r="Q43" s="42"/>
      <c r="R43" s="42"/>
      <c r="S43" s="42"/>
      <c r="T43" s="42"/>
      <c r="U43" s="42"/>
      <c r="V43" s="42"/>
      <c r="W43" s="42"/>
      <c r="X43" s="42"/>
      <c r="Y43" s="42"/>
      <c r="Z43" s="42"/>
    </row>
    <row r="44" spans="1:26" s="3" customFormat="1" ht="18" customHeight="1">
      <c r="A44" s="154">
        <v>31</v>
      </c>
      <c r="B44" s="75"/>
      <c r="C44" s="75"/>
      <c r="D44" s="75"/>
      <c r="E44" s="74">
        <f t="shared" si="0"/>
        <v>0</v>
      </c>
      <c r="F44" s="240"/>
      <c r="G44" s="238"/>
      <c r="H44" s="238"/>
      <c r="I44" s="238"/>
      <c r="J44" s="241"/>
      <c r="K44" s="483">
        <f>IF(SUM(E38:E44)&gt;40,SUM(E38:E44)-40,0)</f>
        <v>0</v>
      </c>
      <c r="L44" s="610"/>
      <c r="M44" s="611"/>
      <c r="N44" s="612"/>
      <c r="O44" s="193"/>
      <c r="P44" s="42"/>
      <c r="Q44" s="42"/>
      <c r="R44" s="42"/>
      <c r="S44" s="42"/>
      <c r="T44" s="42"/>
      <c r="U44" s="42"/>
      <c r="V44" s="42"/>
      <c r="W44" s="42"/>
      <c r="X44" s="42"/>
      <c r="Y44" s="42"/>
      <c r="Z44" s="42"/>
    </row>
    <row r="45" spans="1:26" s="3" customFormat="1" ht="18" customHeight="1" thickBot="1">
      <c r="A45" s="76"/>
      <c r="B45" s="84"/>
      <c r="C45" s="186"/>
      <c r="D45" s="187"/>
      <c r="E45" s="80"/>
      <c r="F45" s="78"/>
      <c r="G45" s="77"/>
      <c r="H45" s="78"/>
      <c r="I45" s="77"/>
      <c r="J45" s="101"/>
      <c r="K45" s="278"/>
      <c r="L45" s="536"/>
      <c r="M45" s="537"/>
      <c r="N45" s="538"/>
      <c r="O45" s="193"/>
      <c r="P45" s="42"/>
      <c r="Q45" s="42"/>
      <c r="R45" s="42"/>
      <c r="S45" s="42"/>
      <c r="T45" s="42"/>
      <c r="U45" s="42"/>
      <c r="V45" s="42"/>
      <c r="W45" s="42"/>
      <c r="X45" s="42"/>
      <c r="Y45" s="42"/>
      <c r="Z45" s="42"/>
    </row>
    <row r="46" spans="1:26" ht="18" customHeight="1" thickTop="1" thickBot="1">
      <c r="A46" s="97" t="s">
        <v>12</v>
      </c>
      <c r="B46" s="86">
        <f>SUM(B14:B44)</f>
        <v>0</v>
      </c>
      <c r="C46" s="85">
        <f>SUM(C14:C44)</f>
        <v>0</v>
      </c>
      <c r="D46" s="85">
        <f>SUM(D14:D44)</f>
        <v>0</v>
      </c>
      <c r="E46" s="83">
        <f t="shared" ref="E46:K46" si="1">SUM(E14:E44)</f>
        <v>0</v>
      </c>
      <c r="F46" s="72">
        <f t="shared" si="1"/>
        <v>0</v>
      </c>
      <c r="G46" s="73">
        <f t="shared" si="1"/>
        <v>0</v>
      </c>
      <c r="H46" s="176">
        <f t="shared" si="1"/>
        <v>0</v>
      </c>
      <c r="I46" s="177">
        <f t="shared" si="1"/>
        <v>0</v>
      </c>
      <c r="J46" s="184">
        <f>SUM(J14:J44)</f>
        <v>0</v>
      </c>
      <c r="K46" s="279">
        <f t="shared" si="1"/>
        <v>0</v>
      </c>
      <c r="L46" s="585"/>
      <c r="M46" s="586"/>
      <c r="N46" s="259"/>
    </row>
    <row r="47" spans="1:26" ht="16.5" thickTop="1">
      <c r="A47" s="39" t="s">
        <v>13</v>
      </c>
      <c r="B47" s="40"/>
      <c r="C47" s="81"/>
      <c r="D47" s="108"/>
      <c r="E47" s="108"/>
      <c r="F47" s="109"/>
      <c r="G47" s="108"/>
      <c r="H47" s="108"/>
      <c r="I47" s="108"/>
      <c r="J47" s="109"/>
      <c r="K47" s="108"/>
      <c r="L47" s="197"/>
      <c r="M47" s="250"/>
      <c r="N47" s="259"/>
    </row>
    <row r="48" spans="1:26" ht="18">
      <c r="A48" s="113"/>
      <c r="B48" s="110"/>
      <c r="C48" s="110"/>
      <c r="D48" s="110"/>
      <c r="E48" s="110"/>
      <c r="F48" s="545"/>
      <c r="G48" s="545"/>
      <c r="H48" s="545"/>
      <c r="I48" s="545"/>
      <c r="J48" s="198"/>
      <c r="K48" s="198"/>
      <c r="L48" s="198"/>
      <c r="M48" s="251"/>
      <c r="N48" s="259"/>
    </row>
    <row r="49" spans="1:14" s="131" customFormat="1">
      <c r="A49" s="41" t="s">
        <v>14</v>
      </c>
      <c r="B49" s="2"/>
      <c r="C49" s="111"/>
      <c r="D49" s="543" t="s">
        <v>10</v>
      </c>
      <c r="E49" s="543"/>
      <c r="F49" s="545"/>
      <c r="G49" s="545"/>
      <c r="H49" s="545"/>
      <c r="I49" s="545"/>
      <c r="J49" s="246"/>
      <c r="K49" s="198"/>
      <c r="L49" s="198"/>
      <c r="M49" s="251"/>
      <c r="N49" s="265"/>
    </row>
    <row r="50" spans="1:14" s="131" customFormat="1">
      <c r="A50" s="180"/>
      <c r="B50" s="193"/>
      <c r="C50" s="193"/>
      <c r="D50" s="193"/>
      <c r="E50" s="193"/>
      <c r="F50" s="545"/>
      <c r="G50" s="545"/>
      <c r="H50" s="545"/>
      <c r="I50" s="545"/>
      <c r="J50" s="542"/>
      <c r="K50" s="198"/>
      <c r="L50" s="198"/>
      <c r="M50" s="251"/>
      <c r="N50" s="266"/>
    </row>
    <row r="51" spans="1:14" s="131" customFormat="1" ht="15.95" customHeight="1">
      <c r="A51" s="112"/>
      <c r="B51" s="105"/>
      <c r="C51" s="105"/>
      <c r="D51" s="105"/>
      <c r="E51" s="105"/>
      <c r="F51" s="544"/>
      <c r="G51" s="544"/>
      <c r="H51" s="544"/>
      <c r="I51" s="544"/>
      <c r="J51" s="542"/>
      <c r="K51" s="199"/>
      <c r="L51" s="199"/>
      <c r="M51" s="252"/>
      <c r="N51" s="260"/>
    </row>
    <row r="52" spans="1:14" s="131" customFormat="1" ht="15.95" customHeight="1">
      <c r="A52" s="41" t="s">
        <v>16</v>
      </c>
      <c r="B52" s="111"/>
      <c r="C52" s="111"/>
      <c r="D52" s="543" t="s">
        <v>10</v>
      </c>
      <c r="E52" s="543"/>
      <c r="F52" s="544"/>
      <c r="G52" s="544"/>
      <c r="H52" s="544"/>
      <c r="I52" s="544"/>
      <c r="J52" s="542"/>
      <c r="K52" s="199"/>
      <c r="L52" s="199"/>
      <c r="M52" s="253"/>
      <c r="N52" s="267"/>
    </row>
    <row r="53" spans="1:14" s="131" customFormat="1" ht="15.95" customHeight="1">
      <c r="A53" s="180"/>
      <c r="B53" s="193"/>
      <c r="C53" s="193"/>
      <c r="D53" s="193"/>
      <c r="E53" s="193"/>
      <c r="F53" s="544"/>
      <c r="G53" s="544"/>
      <c r="H53" s="544"/>
      <c r="I53" s="544"/>
      <c r="J53" s="170"/>
      <c r="K53" s="199"/>
      <c r="L53" s="199"/>
      <c r="M53" s="252"/>
      <c r="N53" s="267"/>
    </row>
    <row r="54" spans="1:14" s="131" customFormat="1" ht="15.95" customHeight="1">
      <c r="A54" s="112"/>
      <c r="B54" s="105"/>
      <c r="C54" s="105"/>
      <c r="D54" s="105"/>
      <c r="E54" s="105"/>
      <c r="F54" s="544"/>
      <c r="G54" s="544"/>
      <c r="H54" s="544"/>
      <c r="I54" s="544"/>
      <c r="J54" s="199"/>
      <c r="K54" s="199"/>
      <c r="L54" s="199"/>
      <c r="M54" s="253"/>
      <c r="N54" s="267"/>
    </row>
    <row r="55" spans="1:14" s="131" customFormat="1" ht="15.95" customHeight="1">
      <c r="A55" s="41" t="s">
        <v>16</v>
      </c>
      <c r="B55" s="111"/>
      <c r="C55" s="111"/>
      <c r="D55" s="543" t="s">
        <v>10</v>
      </c>
      <c r="E55" s="543"/>
      <c r="F55" s="544"/>
      <c r="G55" s="544"/>
      <c r="H55" s="544"/>
      <c r="I55" s="544"/>
      <c r="J55" s="199"/>
      <c r="K55" s="199"/>
      <c r="L55" s="199"/>
      <c r="M55" s="252"/>
      <c r="N55" s="267"/>
    </row>
    <row r="56" spans="1:14" s="131" customFormat="1" ht="13.5" customHeight="1">
      <c r="A56" s="194"/>
      <c r="B56" s="106"/>
      <c r="C56" s="106"/>
      <c r="D56" s="106"/>
      <c r="E56" s="106"/>
      <c r="F56" s="106"/>
      <c r="G56" s="106"/>
      <c r="H56" s="106"/>
      <c r="I56" s="106"/>
      <c r="J56" s="106"/>
      <c r="K56" s="106"/>
      <c r="L56" s="119"/>
      <c r="M56" s="254"/>
      <c r="N56" s="267"/>
    </row>
    <row r="57" spans="1:14" s="131" customFormat="1" ht="13.5" customHeight="1">
      <c r="A57" s="195" t="s">
        <v>109</v>
      </c>
      <c r="B57" s="38">
        <f>+E46</f>
        <v>0</v>
      </c>
      <c r="C57" s="106"/>
      <c r="D57" s="106"/>
      <c r="E57" s="43"/>
      <c r="F57" s="44"/>
      <c r="G57" s="45"/>
      <c r="H57" s="45"/>
      <c r="I57" s="46"/>
      <c r="J57" s="46"/>
      <c r="K57" s="46"/>
      <c r="L57" s="534"/>
      <c r="M57" s="535"/>
      <c r="N57" s="267"/>
    </row>
    <row r="58" spans="1:14" s="131" customFormat="1" ht="13.5" customHeight="1">
      <c r="A58" s="196" t="s">
        <v>15</v>
      </c>
      <c r="B58" s="38">
        <f>G46</f>
        <v>0</v>
      </c>
      <c r="C58" s="106"/>
      <c r="D58" s="106"/>
      <c r="E58" s="43"/>
      <c r="F58" s="44"/>
      <c r="G58" s="45"/>
      <c r="H58" s="45"/>
      <c r="I58" s="46"/>
      <c r="J58" s="46"/>
      <c r="K58" s="46"/>
      <c r="L58" s="534"/>
      <c r="M58" s="535"/>
      <c r="N58" s="266"/>
    </row>
    <row r="59" spans="1:14" s="131" customFormat="1" ht="13.5" customHeight="1">
      <c r="A59" s="196" t="s">
        <v>21</v>
      </c>
      <c r="B59" s="38">
        <f>H46</f>
        <v>0</v>
      </c>
      <c r="C59" s="106"/>
      <c r="D59" s="106"/>
      <c r="E59" s="43"/>
      <c r="F59" s="44"/>
      <c r="G59" s="47"/>
      <c r="H59" s="47"/>
      <c r="I59" s="47"/>
      <c r="J59" s="47"/>
      <c r="K59" s="47"/>
      <c r="L59" s="534"/>
      <c r="M59" s="535"/>
      <c r="N59" s="260"/>
    </row>
    <row r="60" spans="1:14" s="131" customFormat="1" ht="13.5" customHeight="1" thickBot="1">
      <c r="A60" s="196" t="s">
        <v>22</v>
      </c>
      <c r="B60" s="38">
        <f>I46</f>
        <v>0</v>
      </c>
      <c r="C60" s="472"/>
      <c r="D60" s="532" t="s">
        <v>17</v>
      </c>
      <c r="E60" s="532"/>
      <c r="F60" s="532"/>
      <c r="G60" s="532"/>
      <c r="H60" s="532"/>
      <c r="I60" s="532"/>
      <c r="J60" s="532"/>
      <c r="K60" s="532"/>
      <c r="L60" s="532"/>
      <c r="M60" s="533"/>
      <c r="N60" s="268"/>
    </row>
    <row r="61" spans="1:14" s="131" customFormat="1" ht="27.75" customHeight="1" thickTop="1" thickBot="1">
      <c r="A61" s="196" t="s">
        <v>112</v>
      </c>
      <c r="B61" s="38">
        <f>J46</f>
        <v>0</v>
      </c>
      <c r="C61" s="50"/>
      <c r="D61" s="51"/>
      <c r="E61" s="160" t="s">
        <v>4</v>
      </c>
      <c r="F61" s="161" t="s">
        <v>109</v>
      </c>
      <c r="G61" s="162" t="s">
        <v>200</v>
      </c>
      <c r="H61" s="245" t="s">
        <v>199</v>
      </c>
      <c r="I61" s="163" t="s">
        <v>124</v>
      </c>
      <c r="J61" s="164" t="s">
        <v>121</v>
      </c>
      <c r="K61" s="164" t="s">
        <v>122</v>
      </c>
      <c r="L61" s="164" t="s">
        <v>168</v>
      </c>
      <c r="M61" s="248" t="s">
        <v>109</v>
      </c>
      <c r="N61" s="270" t="s">
        <v>170</v>
      </c>
    </row>
    <row r="62" spans="1:14" s="131" customFormat="1" ht="18.75" customHeight="1" thickTop="1">
      <c r="A62" s="196" t="s">
        <v>169</v>
      </c>
      <c r="B62" s="227">
        <f>K46</f>
        <v>0</v>
      </c>
      <c r="C62" s="159" t="str">
        <f>B11</f>
        <v xml:space="preserve">d. </v>
      </c>
      <c r="D62" s="87" t="s">
        <v>18</v>
      </c>
      <c r="E62" s="165">
        <f>M6</f>
        <v>0</v>
      </c>
      <c r="F62" s="166">
        <f>B46</f>
        <v>0</v>
      </c>
      <c r="G62" s="485">
        <f>MROUND(H62,0.25)</f>
        <v>0</v>
      </c>
      <c r="H62" s="484"/>
      <c r="I62" s="308"/>
      <c r="J62" s="309"/>
      <c r="K62" s="309"/>
      <c r="L62" s="309"/>
      <c r="M62" s="301">
        <f>F62+G62+I62+J62+K62-L62</f>
        <v>0</v>
      </c>
      <c r="N62" s="300"/>
    </row>
    <row r="63" spans="1:14" s="131" customFormat="1" ht="15.75">
      <c r="A63" s="196" t="s">
        <v>130</v>
      </c>
      <c r="B63" s="38">
        <f>F46</f>
        <v>0</v>
      </c>
      <c r="C63" s="159" t="str">
        <f>C11</f>
        <v xml:space="preserve">d. </v>
      </c>
      <c r="D63" s="87" t="s">
        <v>19</v>
      </c>
      <c r="E63" s="167">
        <f>M7</f>
        <v>0</v>
      </c>
      <c r="F63" s="168">
        <f>C46</f>
        <v>0</v>
      </c>
      <c r="G63" s="485">
        <f>MROUND(H63,0.25)</f>
        <v>0</v>
      </c>
      <c r="H63" s="484"/>
      <c r="I63" s="308"/>
      <c r="J63" s="309"/>
      <c r="K63" s="309"/>
      <c r="L63" s="309"/>
      <c r="M63" s="302">
        <f>F63+G63+I63+J63+K63-L63</f>
        <v>0</v>
      </c>
      <c r="N63" s="303"/>
    </row>
    <row r="64" spans="1:14" s="131" customFormat="1" ht="16.5" thickBot="1">
      <c r="A64" s="4"/>
      <c r="B64" s="38"/>
      <c r="C64" s="159" t="str">
        <f>D11</f>
        <v xml:space="preserve">d. </v>
      </c>
      <c r="D64" s="87" t="s">
        <v>20</v>
      </c>
      <c r="E64" s="167">
        <f>M8</f>
        <v>0</v>
      </c>
      <c r="F64" s="168">
        <f>D46</f>
        <v>0</v>
      </c>
      <c r="G64" s="485">
        <f>MROUND(H64,0.25)</f>
        <v>0</v>
      </c>
      <c r="H64" s="484"/>
      <c r="I64" s="310"/>
      <c r="J64" s="311"/>
      <c r="K64" s="311"/>
      <c r="L64" s="311"/>
      <c r="M64" s="304">
        <f>F64+G64+I64+J64+K64-L64</f>
        <v>0</v>
      </c>
      <c r="N64" s="305"/>
    </row>
    <row r="65" spans="1:14" s="131" customFormat="1" ht="16.5" thickTop="1">
      <c r="A65" s="5"/>
      <c r="B65" s="38">
        <f>B57+B58+B59+B60+B61-B62+B63</f>
        <v>0</v>
      </c>
      <c r="C65" s="48"/>
      <c r="D65" s="49"/>
      <c r="E65" s="169">
        <f>SUM(E62:E64)</f>
        <v>0</v>
      </c>
      <c r="F65" s="170">
        <f>SUM(F62:F64)</f>
        <v>0</v>
      </c>
      <c r="G65" s="170">
        <f>SUM(G62:G64)</f>
        <v>0</v>
      </c>
      <c r="H65" s="170">
        <f>F46</f>
        <v>0</v>
      </c>
      <c r="I65" s="263">
        <f>G46</f>
        <v>0</v>
      </c>
      <c r="J65" s="263">
        <f>H46</f>
        <v>0</v>
      </c>
      <c r="K65" s="263">
        <f>I46</f>
        <v>0</v>
      </c>
      <c r="L65" s="263">
        <f>K46</f>
        <v>0</v>
      </c>
      <c r="M65" s="264">
        <f>SUM(M62:M64)</f>
        <v>0</v>
      </c>
      <c r="N65" s="269"/>
    </row>
    <row r="66" spans="1:14" s="131" customFormat="1" ht="13.5" thickBot="1">
      <c r="A66" s="96"/>
      <c r="B66" s="95"/>
      <c r="C66" s="95"/>
      <c r="D66" s="95"/>
      <c r="E66" s="95"/>
      <c r="F66" s="95"/>
      <c r="G66" s="95"/>
      <c r="H66" s="95"/>
      <c r="I66" s="95"/>
      <c r="J66" s="95"/>
      <c r="K66" s="95"/>
      <c r="L66" s="120"/>
      <c r="M66" s="249"/>
      <c r="N66" s="260"/>
    </row>
    <row r="67" spans="1:14" s="131" customFormat="1" ht="13.5" thickTop="1">
      <c r="A67" s="42"/>
      <c r="B67" s="42"/>
      <c r="C67" s="42"/>
      <c r="D67" s="42"/>
      <c r="E67" s="42"/>
      <c r="F67" s="42"/>
      <c r="G67" s="42"/>
      <c r="H67" s="42"/>
      <c r="I67" s="42"/>
      <c r="J67" s="42"/>
      <c r="K67" s="42"/>
      <c r="L67" s="121"/>
      <c r="M67" s="123"/>
      <c r="N67" s="261"/>
    </row>
    <row r="68" spans="1:14" s="131" customFormat="1">
      <c r="A68" s="15"/>
      <c r="B68" s="15"/>
      <c r="C68" s="15"/>
      <c r="D68" s="15"/>
      <c r="E68" s="15"/>
      <c r="F68" s="15"/>
      <c r="G68" s="15"/>
      <c r="H68" s="57"/>
      <c r="I68" s="57"/>
      <c r="J68" s="57"/>
      <c r="K68" s="42"/>
      <c r="L68" s="237">
        <f>SUM(E14:E16)</f>
        <v>0</v>
      </c>
      <c r="M68" s="123"/>
    </row>
    <row r="69" spans="1:14" s="131" customFormat="1" ht="13.5" thickBot="1">
      <c r="A69" s="3"/>
      <c r="C69" s="16"/>
      <c r="D69" s="17" t="s">
        <v>24</v>
      </c>
      <c r="E69" s="18" t="s">
        <v>25</v>
      </c>
      <c r="F69" s="17" t="s">
        <v>26</v>
      </c>
      <c r="G69" s="17" t="s">
        <v>27</v>
      </c>
      <c r="H69" s="17" t="s">
        <v>28</v>
      </c>
      <c r="I69" s="42"/>
      <c r="J69" s="64" t="s">
        <v>94</v>
      </c>
      <c r="K69" s="42"/>
      <c r="L69" s="121"/>
      <c r="M69" s="123"/>
    </row>
    <row r="70" spans="1:14" s="131" customFormat="1" ht="15.75" thickTop="1">
      <c r="A70" s="107" t="s">
        <v>97</v>
      </c>
      <c r="B70" s="107"/>
      <c r="C70" s="23" t="s">
        <v>33</v>
      </c>
      <c r="D70" s="23">
        <v>5.7692E-2</v>
      </c>
      <c r="E70" s="22">
        <f>160*0.057692</f>
        <v>9.2307199999999998</v>
      </c>
      <c r="F70" s="22">
        <f>168*0.057692</f>
        <v>9.6922560000000004</v>
      </c>
      <c r="G70" s="22">
        <f>176*0.057692</f>
        <v>10.153791999999999</v>
      </c>
      <c r="H70" s="58">
        <f>184*0.057692</f>
        <v>10.615328</v>
      </c>
      <c r="I70" s="60"/>
      <c r="J70" s="65">
        <v>240</v>
      </c>
      <c r="K70" s="56"/>
      <c r="L70" s="69"/>
      <c r="M70" s="124"/>
    </row>
    <row r="71" spans="1:14" s="131" customFormat="1" ht="14.25">
      <c r="A71" s="3"/>
      <c r="B71" s="20" t="s">
        <v>21</v>
      </c>
      <c r="C71" s="23" t="s">
        <v>33</v>
      </c>
      <c r="D71" s="23">
        <v>4.6154000000000001E-2</v>
      </c>
      <c r="E71" s="22">
        <f>160*0.046154</f>
        <v>7.3846400000000001</v>
      </c>
      <c r="F71" s="22">
        <f>168*0.046154</f>
        <v>7.7538720000000003</v>
      </c>
      <c r="G71" s="22">
        <f>176*0.046154</f>
        <v>8.1231039999999997</v>
      </c>
      <c r="H71" s="22">
        <f>184*0.046154</f>
        <v>8.4923359999999999</v>
      </c>
      <c r="I71" s="59"/>
      <c r="J71" s="66"/>
      <c r="K71" s="56"/>
      <c r="L71" s="69"/>
      <c r="M71" s="124"/>
    </row>
    <row r="72" spans="1:14" s="131" customFormat="1">
      <c r="A72" s="21"/>
      <c r="B72" s="21"/>
      <c r="C72" s="21"/>
      <c r="D72" s="21"/>
      <c r="E72" s="21"/>
      <c r="F72" s="21"/>
      <c r="G72" s="21"/>
      <c r="H72" s="21"/>
      <c r="I72" s="21"/>
      <c r="J72" s="67"/>
      <c r="K72" s="42"/>
      <c r="L72" s="237"/>
      <c r="M72" s="123"/>
    </row>
    <row r="73" spans="1:14" s="131" customFormat="1">
      <c r="A73" s="15"/>
      <c r="B73" s="15"/>
      <c r="C73" s="15"/>
      <c r="D73" s="15"/>
      <c r="E73" s="15"/>
      <c r="F73" s="15"/>
      <c r="G73" s="15"/>
      <c r="H73" s="57"/>
      <c r="I73" s="57"/>
      <c r="J73" s="68"/>
      <c r="K73" s="42"/>
      <c r="L73" s="121"/>
      <c r="M73" s="123"/>
    </row>
    <row r="74" spans="1:14" s="131" customFormat="1" ht="13.5" thickBot="1">
      <c r="A74" s="16"/>
      <c r="C74" s="16"/>
      <c r="D74" s="17" t="s">
        <v>24</v>
      </c>
      <c r="E74" s="18" t="s">
        <v>25</v>
      </c>
      <c r="F74" s="17" t="s">
        <v>26</v>
      </c>
      <c r="G74" s="17" t="s">
        <v>27</v>
      </c>
      <c r="H74" s="17" t="s">
        <v>28</v>
      </c>
      <c r="I74" s="61"/>
      <c r="J74" s="64" t="s">
        <v>94</v>
      </c>
      <c r="K74" s="42"/>
      <c r="L74" s="121"/>
      <c r="M74" s="123"/>
    </row>
    <row r="75" spans="1:14" s="131" customFormat="1" ht="15.75" thickTop="1">
      <c r="A75" s="107" t="s">
        <v>98</v>
      </c>
      <c r="B75" s="107"/>
      <c r="C75" s="23" t="s">
        <v>33</v>
      </c>
      <c r="D75" s="23">
        <v>6.9231000000000001E-2</v>
      </c>
      <c r="E75" s="22" t="s">
        <v>29</v>
      </c>
      <c r="F75" s="22">
        <v>11.630808</v>
      </c>
      <c r="G75" s="22">
        <v>12.184656</v>
      </c>
      <c r="H75" s="22">
        <v>12.738504000000001</v>
      </c>
      <c r="I75" s="56"/>
      <c r="J75" s="65">
        <v>288</v>
      </c>
      <c r="K75" s="56"/>
      <c r="L75" s="69"/>
      <c r="M75" s="124"/>
    </row>
    <row r="76" spans="1:14" s="131" customFormat="1" ht="14.25">
      <c r="A76" s="19"/>
      <c r="B76" s="20" t="s">
        <v>21</v>
      </c>
      <c r="C76" s="23" t="s">
        <v>33</v>
      </c>
      <c r="D76" s="23">
        <v>4.6154000000000001E-2</v>
      </c>
      <c r="E76" s="24">
        <f>160*0.046154</f>
        <v>7.3846400000000001</v>
      </c>
      <c r="F76" s="24">
        <f>168*0.046154</f>
        <v>7.7538720000000003</v>
      </c>
      <c r="G76" s="24">
        <f>176*0.046154</f>
        <v>8.1231039999999997</v>
      </c>
      <c r="H76" s="24">
        <f>184*0.046154</f>
        <v>8.4923359999999999</v>
      </c>
      <c r="I76" s="59"/>
      <c r="J76" s="69"/>
      <c r="K76" s="56"/>
      <c r="L76" s="69"/>
      <c r="M76" s="124"/>
    </row>
    <row r="77" spans="1:14" s="131" customFormat="1">
      <c r="A77" s="21"/>
      <c r="B77" s="21"/>
      <c r="C77" s="21"/>
      <c r="D77" s="21"/>
      <c r="E77" s="21"/>
      <c r="F77" s="21"/>
      <c r="G77" s="21"/>
      <c r="H77" s="21"/>
      <c r="I77" s="21"/>
      <c r="J77" s="67"/>
      <c r="K77" s="42"/>
      <c r="L77" s="121"/>
      <c r="M77" s="123"/>
    </row>
    <row r="78" spans="1:14" s="131" customFormat="1">
      <c r="A78" s="15"/>
      <c r="B78" s="15"/>
      <c r="C78" s="15"/>
      <c r="D78" s="15"/>
      <c r="E78" s="15"/>
      <c r="F78" s="15"/>
      <c r="G78" s="15"/>
      <c r="H78" s="15"/>
      <c r="I78" s="57"/>
      <c r="J78" s="68"/>
      <c r="K78" s="42"/>
      <c r="L78" s="121"/>
      <c r="M78" s="123"/>
    </row>
    <row r="79" spans="1:14" s="131" customFormat="1" ht="13.5" thickBot="1">
      <c r="A79" s="16"/>
      <c r="C79" s="16"/>
      <c r="D79" s="17" t="s">
        <v>24</v>
      </c>
      <c r="E79" s="18" t="s">
        <v>25</v>
      </c>
      <c r="F79" s="17" t="s">
        <v>26</v>
      </c>
      <c r="G79" s="17" t="s">
        <v>27</v>
      </c>
      <c r="H79" s="17" t="s">
        <v>28</v>
      </c>
      <c r="I79" s="42"/>
      <c r="J79" s="70" t="s">
        <v>94</v>
      </c>
      <c r="K79" s="42"/>
      <c r="L79" s="121"/>
      <c r="M79" s="123"/>
    </row>
    <row r="80" spans="1:14" s="131" customFormat="1" ht="15.75" thickTop="1">
      <c r="A80" s="107" t="s">
        <v>99</v>
      </c>
      <c r="B80" s="107"/>
      <c r="C80" s="23" t="s">
        <v>33</v>
      </c>
      <c r="D80" s="23">
        <v>8.0768999999999994E-2</v>
      </c>
      <c r="E80" s="22">
        <f>160*D80</f>
        <v>12.923039999999999</v>
      </c>
      <c r="F80" s="22">
        <f>168*D80</f>
        <v>13.569191999999999</v>
      </c>
      <c r="G80" s="22">
        <f>176*D80</f>
        <v>14.215343999999998</v>
      </c>
      <c r="H80" s="22">
        <f>184*D80</f>
        <v>14.861495999999999</v>
      </c>
      <c r="I80" s="60"/>
      <c r="J80" s="71">
        <v>336</v>
      </c>
      <c r="K80" s="56"/>
      <c r="L80" s="69"/>
      <c r="M80" s="124"/>
    </row>
    <row r="81" spans="1:13" s="131" customFormat="1" ht="14.25">
      <c r="A81" s="19"/>
      <c r="B81" s="20" t="s">
        <v>21</v>
      </c>
      <c r="C81" s="23" t="s">
        <v>33</v>
      </c>
      <c r="D81" s="23">
        <v>4.6154000000000001E-2</v>
      </c>
      <c r="E81" s="24">
        <f>160*0.046154</f>
        <v>7.3846400000000001</v>
      </c>
      <c r="F81" s="24">
        <f>168*0.046154</f>
        <v>7.7538720000000003</v>
      </c>
      <c r="G81" s="24">
        <f>176*0.046154</f>
        <v>8.1231039999999997</v>
      </c>
      <c r="H81" s="24">
        <f>184*0.046154</f>
        <v>8.4923359999999999</v>
      </c>
      <c r="I81" s="59"/>
      <c r="J81" s="69"/>
      <c r="K81" s="56"/>
      <c r="L81" s="69"/>
      <c r="M81" s="124"/>
    </row>
    <row r="82" spans="1:13" s="131" customFormat="1">
      <c r="A82" s="21"/>
      <c r="B82" s="21"/>
      <c r="C82" s="21"/>
      <c r="D82" s="21"/>
      <c r="E82" s="21"/>
      <c r="F82" s="21"/>
      <c r="G82" s="21"/>
      <c r="H82" s="21"/>
      <c r="I82" s="21"/>
      <c r="J82" s="67"/>
      <c r="K82" s="42"/>
      <c r="L82" s="121"/>
      <c r="M82" s="123"/>
    </row>
    <row r="83" spans="1:13" s="131" customFormat="1">
      <c r="A83" s="15"/>
      <c r="B83" s="15"/>
      <c r="C83" s="15"/>
      <c r="D83" s="15"/>
      <c r="E83" s="15"/>
      <c r="F83" s="15"/>
      <c r="G83" s="15"/>
      <c r="H83" s="15"/>
      <c r="I83" s="57"/>
      <c r="J83" s="68"/>
      <c r="K83" s="42"/>
      <c r="L83" s="121"/>
      <c r="M83" s="123"/>
    </row>
    <row r="84" spans="1:13" s="131" customFormat="1" ht="13.5" thickBot="1">
      <c r="A84" s="16"/>
      <c r="C84" s="16"/>
      <c r="D84" s="17" t="s">
        <v>24</v>
      </c>
      <c r="E84" s="18" t="s">
        <v>25</v>
      </c>
      <c r="F84" s="17" t="s">
        <v>26</v>
      </c>
      <c r="G84" s="17" t="s">
        <v>27</v>
      </c>
      <c r="H84" s="62" t="s">
        <v>28</v>
      </c>
      <c r="I84" s="42"/>
      <c r="J84" s="64" t="s">
        <v>94</v>
      </c>
      <c r="K84" s="42"/>
      <c r="L84" s="121"/>
      <c r="M84" s="123"/>
    </row>
    <row r="85" spans="1:13" s="131" customFormat="1" ht="15.75" thickTop="1">
      <c r="A85" s="107" t="s">
        <v>100</v>
      </c>
      <c r="B85" s="107"/>
      <c r="C85" s="23" t="s">
        <v>33</v>
      </c>
      <c r="D85" s="23">
        <v>9.2308000000000001E-2</v>
      </c>
      <c r="E85" s="22">
        <f>160*D85</f>
        <v>14.76928</v>
      </c>
      <c r="F85" s="22">
        <f>168*D85</f>
        <v>15.507744000000001</v>
      </c>
      <c r="G85" s="22">
        <f>176*D85</f>
        <v>16.246207999999999</v>
      </c>
      <c r="H85" s="63">
        <f>184*D85</f>
        <v>16.984672</v>
      </c>
      <c r="I85" s="60"/>
      <c r="J85" s="65">
        <v>384</v>
      </c>
      <c r="K85" s="56"/>
      <c r="L85" s="69"/>
      <c r="M85" s="124"/>
    </row>
    <row r="86" spans="1:13" s="131" customFormat="1" ht="14.25">
      <c r="A86" s="19"/>
      <c r="B86" s="20" t="s">
        <v>21</v>
      </c>
      <c r="C86" s="23" t="s">
        <v>33</v>
      </c>
      <c r="D86" s="23">
        <v>4.6154000000000001E-2</v>
      </c>
      <c r="E86" s="24">
        <f>160*0.046154</f>
        <v>7.3846400000000001</v>
      </c>
      <c r="F86" s="24">
        <f>168*0.046154</f>
        <v>7.7538720000000003</v>
      </c>
      <c r="G86" s="24">
        <f>176*0.046154</f>
        <v>8.1231039999999997</v>
      </c>
      <c r="H86" s="24">
        <f>184*0.046154</f>
        <v>8.4923359999999999</v>
      </c>
      <c r="I86" s="56"/>
      <c r="J86" s="66"/>
      <c r="K86" s="56"/>
      <c r="L86" s="69"/>
      <c r="M86" s="124"/>
    </row>
    <row r="87" spans="1:13" s="131" customFormat="1">
      <c r="A87" s="21"/>
      <c r="B87" s="21"/>
      <c r="C87" s="21"/>
      <c r="D87" s="21"/>
      <c r="E87" s="21"/>
      <c r="F87" s="21"/>
      <c r="G87" s="21"/>
      <c r="H87" s="21"/>
      <c r="I87" s="21"/>
      <c r="J87" s="21"/>
      <c r="K87" s="42"/>
      <c r="L87" s="121"/>
      <c r="M87" s="123"/>
    </row>
    <row r="88" spans="1:13" s="131" customFormat="1">
      <c r="A88" s="42"/>
      <c r="B88" s="42"/>
      <c r="C88" s="42"/>
      <c r="D88" s="42"/>
      <c r="E88" s="42"/>
      <c r="F88" s="42"/>
      <c r="G88" s="42"/>
      <c r="H88" s="42"/>
      <c r="I88" s="42"/>
      <c r="J88" s="42"/>
      <c r="K88" s="42"/>
      <c r="L88" s="121"/>
      <c r="M88" s="123"/>
    </row>
    <row r="89" spans="1:13" s="131" customFormat="1">
      <c r="A89" s="42"/>
      <c r="B89" s="42"/>
      <c r="C89" s="42"/>
      <c r="D89" s="42"/>
      <c r="E89" s="42"/>
      <c r="F89" s="42"/>
      <c r="G89" s="42"/>
      <c r="H89" s="42"/>
      <c r="I89" s="42"/>
      <c r="J89" s="42"/>
      <c r="K89" s="42"/>
      <c r="L89" s="121"/>
      <c r="M89" s="123"/>
    </row>
    <row r="90" spans="1:13" s="131" customFormat="1">
      <c r="A90" s="42"/>
      <c r="B90" s="42"/>
      <c r="C90" s="42"/>
      <c r="D90" s="42"/>
      <c r="E90" s="42"/>
      <c r="F90" s="42"/>
      <c r="G90" s="42"/>
      <c r="H90" s="42"/>
      <c r="I90" s="42"/>
      <c r="J90" s="42"/>
      <c r="K90" s="42"/>
      <c r="L90" s="121"/>
      <c r="M90" s="123"/>
    </row>
    <row r="91" spans="1:13" s="131" customFormat="1">
      <c r="A91" s="42"/>
      <c r="B91" s="42"/>
      <c r="C91" s="185"/>
      <c r="D91" s="42"/>
      <c r="E91" s="42"/>
      <c r="F91" s="42"/>
      <c r="G91" s="42"/>
      <c r="H91" s="42"/>
      <c r="I91" s="42"/>
      <c r="J91" s="42"/>
      <c r="K91" s="42"/>
      <c r="L91" s="121"/>
      <c r="M91" s="123"/>
    </row>
    <row r="92" spans="1:13" s="131" customFormat="1">
      <c r="A92" s="42"/>
      <c r="B92" s="42"/>
      <c r="C92" s="42"/>
      <c r="D92" s="42"/>
      <c r="E92" s="42"/>
      <c r="F92" s="42"/>
      <c r="G92" s="42"/>
      <c r="H92" s="42"/>
      <c r="I92" s="42"/>
      <c r="J92" s="42"/>
      <c r="K92" s="42"/>
      <c r="L92" s="121"/>
      <c r="M92" s="123"/>
    </row>
    <row r="93" spans="1:13" s="131" customFormat="1">
      <c r="A93" s="42"/>
      <c r="B93" s="42"/>
      <c r="C93" s="42"/>
      <c r="D93" s="42"/>
      <c r="E93" s="42"/>
      <c r="F93" s="42"/>
      <c r="G93" s="42"/>
      <c r="H93" s="42"/>
      <c r="I93" s="42"/>
      <c r="J93" s="42"/>
      <c r="K93" s="42"/>
      <c r="L93" s="121"/>
      <c r="M93" s="123"/>
    </row>
    <row r="94" spans="1:13" s="131" customFormat="1">
      <c r="A94" s="42"/>
      <c r="B94" s="42"/>
      <c r="C94" s="42"/>
      <c r="D94" s="42"/>
      <c r="E94" s="42"/>
      <c r="F94" s="42"/>
      <c r="G94" s="42"/>
      <c r="H94" s="42"/>
      <c r="I94" s="42"/>
      <c r="J94" s="42"/>
      <c r="K94" s="42"/>
      <c r="L94" s="121"/>
      <c r="M94" s="123"/>
    </row>
    <row r="95" spans="1:13" s="131" customFormat="1">
      <c r="A95" s="42"/>
      <c r="B95" s="42"/>
      <c r="C95" s="42"/>
      <c r="D95" s="42"/>
      <c r="E95" s="42"/>
      <c r="F95" s="42"/>
      <c r="G95" s="42"/>
      <c r="H95" s="42"/>
      <c r="I95" s="42"/>
      <c r="J95" s="42"/>
      <c r="K95" s="42"/>
      <c r="L95" s="121"/>
      <c r="M95" s="123"/>
    </row>
    <row r="96" spans="1:13" s="131" customFormat="1">
      <c r="A96" s="42"/>
      <c r="B96" s="42"/>
      <c r="C96" s="42"/>
      <c r="D96" s="42"/>
      <c r="E96" s="42"/>
      <c r="F96" s="42"/>
      <c r="G96" s="42"/>
      <c r="H96" s="42"/>
      <c r="I96" s="42"/>
      <c r="J96" s="42"/>
      <c r="K96" s="42"/>
      <c r="L96" s="121"/>
      <c r="M96" s="123"/>
    </row>
    <row r="97" spans="1:14" s="131" customFormat="1">
      <c r="A97" s="42"/>
      <c r="B97" s="42"/>
      <c r="C97" s="42"/>
      <c r="D97" s="42"/>
      <c r="E97" s="42"/>
      <c r="F97" s="42"/>
      <c r="G97" s="42"/>
      <c r="H97" s="42"/>
      <c r="I97" s="42"/>
      <c r="J97" s="42"/>
      <c r="K97" s="42"/>
      <c r="L97" s="121"/>
      <c r="M97" s="123"/>
      <c r="N97" s="193"/>
    </row>
    <row r="98" spans="1:14" s="42" customFormat="1">
      <c r="L98" s="121"/>
      <c r="M98" s="123"/>
      <c r="N98" s="193"/>
    </row>
    <row r="99" spans="1:14" s="42" customFormat="1">
      <c r="L99" s="121"/>
      <c r="M99" s="123"/>
      <c r="N99" s="193"/>
    </row>
    <row r="100" spans="1:14" s="42" customFormat="1">
      <c r="L100" s="121"/>
      <c r="M100" s="123"/>
      <c r="N100" s="193"/>
    </row>
    <row r="101" spans="1:14" s="42" customFormat="1">
      <c r="L101" s="121"/>
      <c r="M101" s="123"/>
      <c r="N101" s="193"/>
    </row>
    <row r="102" spans="1:14" s="42" customFormat="1">
      <c r="L102" s="121"/>
      <c r="M102" s="123"/>
      <c r="N102" s="193"/>
    </row>
    <row r="103" spans="1:14" s="42" customFormat="1">
      <c r="L103" s="121"/>
      <c r="M103" s="123"/>
      <c r="N103" s="193"/>
    </row>
    <row r="104" spans="1:14" s="42" customFormat="1">
      <c r="L104" s="121"/>
      <c r="M104" s="123"/>
      <c r="N104" s="193"/>
    </row>
    <row r="105" spans="1:14" s="42" customFormat="1">
      <c r="L105" s="121"/>
      <c r="M105" s="123"/>
      <c r="N105" s="193"/>
    </row>
    <row r="106" spans="1:14" s="42" customFormat="1">
      <c r="L106" s="121"/>
      <c r="M106" s="123"/>
      <c r="N106" s="193"/>
    </row>
    <row r="107" spans="1:14" s="42" customFormat="1">
      <c r="L107" s="121"/>
      <c r="M107" s="123"/>
      <c r="N107" s="193"/>
    </row>
    <row r="108" spans="1:14" s="42" customFormat="1">
      <c r="L108" s="121"/>
      <c r="M108" s="123"/>
      <c r="N108" s="193"/>
    </row>
    <row r="109" spans="1:14" s="42" customFormat="1">
      <c r="L109" s="121"/>
      <c r="M109" s="123"/>
      <c r="N109" s="193"/>
    </row>
    <row r="110" spans="1:14" s="42" customFormat="1">
      <c r="L110" s="121"/>
      <c r="M110" s="123"/>
      <c r="N110" s="193"/>
    </row>
    <row r="111" spans="1:14" s="42" customFormat="1">
      <c r="L111" s="121"/>
      <c r="M111" s="123"/>
      <c r="N111" s="193"/>
    </row>
    <row r="112" spans="1:14" s="42" customFormat="1">
      <c r="L112" s="121"/>
      <c r="M112" s="123"/>
      <c r="N112" s="193"/>
    </row>
    <row r="113" spans="12:14" s="42" customFormat="1">
      <c r="L113" s="121"/>
      <c r="M113" s="123"/>
      <c r="N113" s="193"/>
    </row>
    <row r="114" spans="12:14" s="42" customFormat="1">
      <c r="L114" s="121"/>
      <c r="M114" s="123"/>
      <c r="N114" s="193"/>
    </row>
    <row r="115" spans="12:14" s="42" customFormat="1">
      <c r="L115" s="121"/>
      <c r="M115" s="123"/>
      <c r="N115" s="193"/>
    </row>
    <row r="116" spans="12:14" s="42" customFormat="1">
      <c r="L116" s="121"/>
      <c r="M116" s="123"/>
      <c r="N116" s="193"/>
    </row>
    <row r="117" spans="12:14" s="42" customFormat="1">
      <c r="L117" s="121"/>
      <c r="M117" s="123"/>
      <c r="N117" s="193"/>
    </row>
    <row r="118" spans="12:14" s="42" customFormat="1">
      <c r="L118" s="121"/>
      <c r="M118" s="123"/>
      <c r="N118" s="193"/>
    </row>
    <row r="119" spans="12:14" s="42" customFormat="1">
      <c r="L119" s="121"/>
      <c r="M119" s="123"/>
      <c r="N119" s="193"/>
    </row>
    <row r="120" spans="12:14" s="42" customFormat="1">
      <c r="L120" s="121"/>
      <c r="M120" s="123"/>
      <c r="N120" s="193"/>
    </row>
    <row r="121" spans="12:14" s="42" customFormat="1">
      <c r="L121" s="121"/>
      <c r="M121" s="123"/>
      <c r="N121" s="193"/>
    </row>
    <row r="122" spans="12:14" s="42" customFormat="1">
      <c r="L122" s="121"/>
      <c r="M122" s="123"/>
      <c r="N122" s="193"/>
    </row>
    <row r="123" spans="12:14" s="42" customFormat="1">
      <c r="L123" s="121"/>
      <c r="M123" s="123"/>
      <c r="N123" s="193"/>
    </row>
    <row r="124" spans="12:14" s="42" customFormat="1">
      <c r="L124" s="121"/>
      <c r="M124" s="123"/>
      <c r="N124" s="193"/>
    </row>
    <row r="125" spans="12:14" s="42" customFormat="1">
      <c r="L125" s="121"/>
      <c r="M125" s="123"/>
      <c r="N125" s="193"/>
    </row>
    <row r="126" spans="12:14" s="42" customFormat="1">
      <c r="L126" s="121"/>
      <c r="M126" s="123"/>
      <c r="N126" s="193"/>
    </row>
    <row r="127" spans="12:14" s="42" customFormat="1">
      <c r="L127" s="121"/>
      <c r="M127" s="123"/>
      <c r="N127" s="193"/>
    </row>
    <row r="128" spans="12:14" s="42" customFormat="1">
      <c r="L128" s="121"/>
      <c r="M128" s="123"/>
      <c r="N128" s="193"/>
    </row>
    <row r="129" spans="12:14" s="42" customFormat="1">
      <c r="L129" s="121"/>
      <c r="M129" s="123"/>
      <c r="N129" s="193"/>
    </row>
    <row r="130" spans="12:14" s="42" customFormat="1">
      <c r="L130" s="121"/>
      <c r="M130" s="123"/>
      <c r="N130" s="193"/>
    </row>
    <row r="131" spans="12:14" s="42" customFormat="1">
      <c r="L131" s="121"/>
      <c r="M131" s="123"/>
      <c r="N131" s="193"/>
    </row>
    <row r="132" spans="12:14" s="42" customFormat="1">
      <c r="L132" s="121"/>
      <c r="M132" s="123"/>
      <c r="N132" s="193"/>
    </row>
    <row r="133" spans="12:14" s="42" customFormat="1">
      <c r="L133" s="121"/>
      <c r="M133" s="123"/>
      <c r="N133" s="193"/>
    </row>
    <row r="134" spans="12:14" s="42" customFormat="1">
      <c r="L134" s="121"/>
      <c r="M134" s="123"/>
      <c r="N134" s="193"/>
    </row>
    <row r="135" spans="12:14" s="42" customFormat="1">
      <c r="L135" s="121"/>
      <c r="M135" s="123"/>
      <c r="N135" s="193"/>
    </row>
    <row r="136" spans="12:14" s="42" customFormat="1">
      <c r="L136" s="121"/>
      <c r="M136" s="123"/>
      <c r="N136" s="193"/>
    </row>
    <row r="137" spans="12:14" s="42" customFormat="1">
      <c r="L137" s="121"/>
      <c r="M137" s="123"/>
      <c r="N137" s="193"/>
    </row>
    <row r="138" spans="12:14" s="42" customFormat="1">
      <c r="L138" s="121"/>
      <c r="M138" s="123"/>
      <c r="N138" s="193"/>
    </row>
    <row r="139" spans="12:14" s="42" customFormat="1">
      <c r="L139" s="121"/>
      <c r="M139" s="123"/>
      <c r="N139" s="193"/>
    </row>
    <row r="140" spans="12:14" s="42" customFormat="1">
      <c r="L140" s="121"/>
      <c r="M140" s="123"/>
      <c r="N140" s="193"/>
    </row>
    <row r="141" spans="12:14" s="42" customFormat="1">
      <c r="L141" s="121"/>
      <c r="M141" s="123"/>
      <c r="N141" s="193"/>
    </row>
    <row r="142" spans="12:14" s="42" customFormat="1">
      <c r="L142" s="121"/>
      <c r="M142" s="123"/>
      <c r="N142" s="193"/>
    </row>
    <row r="143" spans="12:14" s="42" customFormat="1">
      <c r="L143" s="121"/>
      <c r="M143" s="123"/>
      <c r="N143" s="193"/>
    </row>
    <row r="144" spans="12:14" s="42" customFormat="1">
      <c r="L144" s="121"/>
      <c r="M144" s="123"/>
      <c r="N144" s="193"/>
    </row>
    <row r="145" spans="12:14" s="42" customFormat="1">
      <c r="L145" s="121"/>
      <c r="M145" s="123"/>
      <c r="N145" s="193"/>
    </row>
    <row r="146" spans="12:14" s="42" customFormat="1">
      <c r="L146" s="121"/>
      <c r="M146" s="123"/>
      <c r="N146" s="193"/>
    </row>
    <row r="147" spans="12:14" s="42" customFormat="1">
      <c r="L147" s="121"/>
      <c r="M147" s="123"/>
      <c r="N147" s="193"/>
    </row>
    <row r="148" spans="12:14" s="42" customFormat="1">
      <c r="L148" s="121"/>
      <c r="M148" s="123"/>
      <c r="N148" s="193"/>
    </row>
    <row r="149" spans="12:14" s="42" customFormat="1">
      <c r="L149" s="121"/>
      <c r="M149" s="123"/>
      <c r="N149" s="193"/>
    </row>
    <row r="150" spans="12:14" s="42" customFormat="1">
      <c r="L150" s="121"/>
      <c r="M150" s="123"/>
      <c r="N150" s="193"/>
    </row>
    <row r="151" spans="12:14" s="42" customFormat="1">
      <c r="L151" s="121"/>
      <c r="M151" s="123"/>
      <c r="N151" s="193"/>
    </row>
    <row r="152" spans="12:14" s="42" customFormat="1">
      <c r="L152" s="121"/>
      <c r="M152" s="123"/>
      <c r="N152" s="193"/>
    </row>
    <row r="153" spans="12:14" s="42" customFormat="1">
      <c r="L153" s="121"/>
      <c r="M153" s="123"/>
      <c r="N153" s="193"/>
    </row>
    <row r="154" spans="12:14" s="42" customFormat="1">
      <c r="L154" s="121"/>
      <c r="M154" s="123"/>
      <c r="N154" s="193"/>
    </row>
    <row r="155" spans="12:14" s="42" customFormat="1">
      <c r="L155" s="121"/>
      <c r="M155" s="123"/>
      <c r="N155" s="193"/>
    </row>
    <row r="156" spans="12:14" s="42" customFormat="1">
      <c r="L156" s="121"/>
      <c r="M156" s="123"/>
      <c r="N156" s="193"/>
    </row>
    <row r="157" spans="12:14" s="42" customFormat="1">
      <c r="L157" s="121"/>
      <c r="M157" s="123"/>
      <c r="N157" s="193"/>
    </row>
    <row r="158" spans="12:14" s="42" customFormat="1">
      <c r="L158" s="121"/>
      <c r="M158" s="123"/>
      <c r="N158" s="193"/>
    </row>
    <row r="159" spans="12:14" s="42" customFormat="1">
      <c r="L159" s="121"/>
      <c r="M159" s="123"/>
      <c r="N159" s="193"/>
    </row>
    <row r="160" spans="12:14" s="42" customFormat="1">
      <c r="L160" s="121"/>
      <c r="M160" s="123"/>
      <c r="N160" s="193"/>
    </row>
    <row r="161" spans="12:14" s="42" customFormat="1">
      <c r="L161" s="121"/>
      <c r="M161" s="123"/>
      <c r="N161" s="193"/>
    </row>
    <row r="162" spans="12:14" s="42" customFormat="1">
      <c r="L162" s="121"/>
      <c r="M162" s="123"/>
      <c r="N162" s="193"/>
    </row>
    <row r="163" spans="12:14" s="42" customFormat="1">
      <c r="L163" s="121"/>
      <c r="M163" s="123"/>
      <c r="N163" s="193"/>
    </row>
    <row r="164" spans="12:14" s="42" customFormat="1">
      <c r="L164" s="121"/>
      <c r="M164" s="123"/>
      <c r="N164" s="193"/>
    </row>
    <row r="165" spans="12:14" s="42" customFormat="1">
      <c r="L165" s="121"/>
      <c r="M165" s="123"/>
      <c r="N165" s="193"/>
    </row>
    <row r="166" spans="12:14" s="42" customFormat="1">
      <c r="L166" s="121"/>
      <c r="M166" s="123"/>
      <c r="N166" s="193"/>
    </row>
    <row r="167" spans="12:14" s="42" customFormat="1">
      <c r="L167" s="121"/>
      <c r="M167" s="123"/>
      <c r="N167" s="193"/>
    </row>
    <row r="168" spans="12:14" s="42" customFormat="1">
      <c r="L168" s="121"/>
      <c r="M168" s="123"/>
      <c r="N168" s="193"/>
    </row>
    <row r="169" spans="12:14" s="42" customFormat="1">
      <c r="L169" s="121"/>
      <c r="M169" s="123"/>
      <c r="N169" s="193"/>
    </row>
    <row r="170" spans="12:14" s="42" customFormat="1">
      <c r="L170" s="121"/>
      <c r="M170" s="123"/>
      <c r="N170" s="193"/>
    </row>
    <row r="171" spans="12:14" s="42" customFormat="1">
      <c r="L171" s="121"/>
      <c r="M171" s="123"/>
      <c r="N171" s="193"/>
    </row>
    <row r="172" spans="12:14" s="42" customFormat="1">
      <c r="L172" s="121"/>
      <c r="M172" s="123"/>
      <c r="N172" s="193"/>
    </row>
    <row r="173" spans="12:14" s="42" customFormat="1">
      <c r="L173" s="121"/>
      <c r="M173" s="123"/>
      <c r="N173" s="193"/>
    </row>
    <row r="174" spans="12:14" s="42" customFormat="1">
      <c r="L174" s="121"/>
      <c r="M174" s="123"/>
      <c r="N174" s="193"/>
    </row>
    <row r="175" spans="12:14" s="42" customFormat="1">
      <c r="L175" s="121"/>
      <c r="M175" s="123"/>
      <c r="N175" s="193"/>
    </row>
    <row r="176" spans="12:14" s="42" customFormat="1">
      <c r="L176" s="121"/>
      <c r="M176" s="123"/>
      <c r="N176" s="193"/>
    </row>
    <row r="177" spans="12:14" s="42" customFormat="1">
      <c r="L177" s="121"/>
      <c r="M177" s="123"/>
      <c r="N177" s="193"/>
    </row>
    <row r="178" spans="12:14" s="42" customFormat="1">
      <c r="L178" s="121"/>
      <c r="M178" s="123"/>
      <c r="N178" s="193"/>
    </row>
    <row r="179" spans="12:14" s="42" customFormat="1">
      <c r="L179" s="121"/>
      <c r="M179" s="123"/>
      <c r="N179" s="193"/>
    </row>
    <row r="180" spans="12:14" s="42" customFormat="1">
      <c r="L180" s="121"/>
      <c r="M180" s="123"/>
      <c r="N180" s="193"/>
    </row>
    <row r="181" spans="12:14" s="42" customFormat="1">
      <c r="L181" s="121"/>
      <c r="M181" s="123"/>
      <c r="N181" s="193"/>
    </row>
    <row r="182" spans="12:14" s="42" customFormat="1">
      <c r="L182" s="121"/>
      <c r="M182" s="123"/>
      <c r="N182" s="193"/>
    </row>
    <row r="183" spans="12:14" s="42" customFormat="1">
      <c r="L183" s="121"/>
      <c r="M183" s="123"/>
      <c r="N183" s="193"/>
    </row>
    <row r="184" spans="12:14" s="42" customFormat="1">
      <c r="L184" s="121"/>
      <c r="M184" s="123"/>
      <c r="N184" s="193"/>
    </row>
    <row r="185" spans="12:14" s="42" customFormat="1">
      <c r="L185" s="121"/>
      <c r="M185" s="123"/>
      <c r="N185" s="193"/>
    </row>
    <row r="186" spans="12:14" s="42" customFormat="1">
      <c r="L186" s="121"/>
      <c r="M186" s="123"/>
      <c r="N186" s="193"/>
    </row>
    <row r="187" spans="12:14" s="42" customFormat="1">
      <c r="L187" s="121"/>
      <c r="M187" s="123"/>
      <c r="N187" s="193"/>
    </row>
    <row r="188" spans="12:14" s="42" customFormat="1">
      <c r="L188" s="121"/>
      <c r="M188" s="123"/>
      <c r="N188" s="193"/>
    </row>
    <row r="189" spans="12:14" s="42" customFormat="1">
      <c r="L189" s="121"/>
      <c r="M189" s="123"/>
      <c r="N189" s="193"/>
    </row>
    <row r="190" spans="12:14" s="42" customFormat="1">
      <c r="L190" s="121"/>
      <c r="M190" s="123"/>
      <c r="N190" s="193"/>
    </row>
    <row r="191" spans="12:14" s="42" customFormat="1">
      <c r="L191" s="121"/>
      <c r="M191" s="123"/>
      <c r="N191" s="193"/>
    </row>
    <row r="192" spans="12:14" s="42" customFormat="1">
      <c r="L192" s="121"/>
      <c r="M192" s="123"/>
      <c r="N192" s="193"/>
    </row>
    <row r="193" spans="12:14" s="42" customFormat="1">
      <c r="L193" s="121"/>
      <c r="M193" s="123"/>
      <c r="N193" s="193"/>
    </row>
    <row r="194" spans="12:14" s="42" customFormat="1">
      <c r="L194" s="121"/>
      <c r="M194" s="123"/>
      <c r="N194" s="193"/>
    </row>
    <row r="195" spans="12:14" s="42" customFormat="1">
      <c r="L195" s="121"/>
      <c r="M195" s="123"/>
      <c r="N195" s="193"/>
    </row>
    <row r="196" spans="12:14" s="42" customFormat="1">
      <c r="L196" s="121"/>
      <c r="M196" s="123"/>
      <c r="N196" s="193"/>
    </row>
    <row r="197" spans="12:14" s="42" customFormat="1">
      <c r="L197" s="121"/>
      <c r="M197" s="123"/>
      <c r="N197" s="193"/>
    </row>
    <row r="198" spans="12:14" s="42" customFormat="1">
      <c r="L198" s="121"/>
      <c r="M198" s="123"/>
      <c r="N198" s="193"/>
    </row>
    <row r="199" spans="12:14" s="42" customFormat="1">
      <c r="L199" s="121"/>
      <c r="M199" s="123"/>
      <c r="N199" s="193"/>
    </row>
    <row r="200" spans="12:14" s="42" customFormat="1">
      <c r="L200" s="121"/>
      <c r="M200" s="123"/>
      <c r="N200" s="193"/>
    </row>
    <row r="201" spans="12:14" s="42" customFormat="1">
      <c r="L201" s="121"/>
      <c r="M201" s="123"/>
      <c r="N201" s="193"/>
    </row>
    <row r="202" spans="12:14" s="42" customFormat="1">
      <c r="L202" s="121"/>
      <c r="M202" s="123"/>
      <c r="N202" s="193"/>
    </row>
    <row r="203" spans="12:14" s="42" customFormat="1">
      <c r="L203" s="121"/>
      <c r="M203" s="123"/>
      <c r="N203" s="193"/>
    </row>
    <row r="204" spans="12:14" s="42" customFormat="1">
      <c r="L204" s="121"/>
      <c r="M204" s="123"/>
      <c r="N204" s="193"/>
    </row>
    <row r="205" spans="12:14" s="42" customFormat="1">
      <c r="L205" s="121"/>
      <c r="M205" s="123"/>
      <c r="N205" s="193"/>
    </row>
    <row r="206" spans="12:14" s="42" customFormat="1">
      <c r="L206" s="121"/>
      <c r="M206" s="123"/>
      <c r="N206" s="193"/>
    </row>
    <row r="207" spans="12:14" s="42" customFormat="1">
      <c r="L207" s="121"/>
      <c r="M207" s="123"/>
      <c r="N207" s="193"/>
    </row>
    <row r="208" spans="12:14" s="42" customFormat="1">
      <c r="L208" s="121"/>
      <c r="M208" s="123"/>
      <c r="N208" s="193"/>
    </row>
    <row r="209" spans="12:14" s="42" customFormat="1">
      <c r="L209" s="121"/>
      <c r="M209" s="123"/>
      <c r="N209" s="193"/>
    </row>
    <row r="210" spans="12:14" s="42" customFormat="1">
      <c r="L210" s="121"/>
      <c r="M210" s="123"/>
      <c r="N210" s="193"/>
    </row>
    <row r="211" spans="12:14" s="42" customFormat="1">
      <c r="L211" s="121"/>
      <c r="M211" s="123"/>
      <c r="N211" s="193"/>
    </row>
    <row r="212" spans="12:14" s="42" customFormat="1">
      <c r="L212" s="121"/>
      <c r="M212" s="123"/>
      <c r="N212" s="193"/>
    </row>
    <row r="213" spans="12:14" s="42" customFormat="1">
      <c r="L213" s="121"/>
      <c r="M213" s="123"/>
      <c r="N213" s="193"/>
    </row>
    <row r="214" spans="12:14" s="42" customFormat="1">
      <c r="L214" s="121"/>
      <c r="M214" s="123"/>
      <c r="N214" s="193"/>
    </row>
    <row r="215" spans="12:14" s="42" customFormat="1">
      <c r="L215" s="121"/>
      <c r="M215" s="123"/>
      <c r="N215" s="193"/>
    </row>
    <row r="216" spans="12:14" s="42" customFormat="1">
      <c r="L216" s="121"/>
      <c r="M216" s="123"/>
      <c r="N216" s="193"/>
    </row>
    <row r="217" spans="12:14" s="42" customFormat="1">
      <c r="L217" s="121"/>
      <c r="M217" s="123"/>
      <c r="N217" s="193"/>
    </row>
    <row r="218" spans="12:14" s="42" customFormat="1">
      <c r="L218" s="121"/>
      <c r="M218" s="123"/>
      <c r="N218" s="193"/>
    </row>
    <row r="219" spans="12:14" s="42" customFormat="1">
      <c r="L219" s="121"/>
      <c r="M219" s="123"/>
      <c r="N219" s="193"/>
    </row>
    <row r="220" spans="12:14" s="42" customFormat="1">
      <c r="L220" s="121"/>
      <c r="M220" s="123"/>
      <c r="N220" s="193"/>
    </row>
    <row r="221" spans="12:14" s="42" customFormat="1">
      <c r="L221" s="121"/>
      <c r="M221" s="123"/>
      <c r="N221" s="193"/>
    </row>
    <row r="222" spans="12:14" s="42" customFormat="1">
      <c r="L222" s="121"/>
      <c r="M222" s="123"/>
      <c r="N222" s="193"/>
    </row>
    <row r="223" spans="12:14" s="42" customFormat="1">
      <c r="L223" s="121"/>
      <c r="M223" s="123"/>
      <c r="N223" s="193"/>
    </row>
    <row r="224" spans="12:14" s="42" customFormat="1">
      <c r="L224" s="121"/>
      <c r="M224" s="123"/>
      <c r="N224" s="193"/>
    </row>
    <row r="225" spans="12:14" s="42" customFormat="1">
      <c r="L225" s="121"/>
      <c r="M225" s="123"/>
      <c r="N225" s="193"/>
    </row>
    <row r="226" spans="12:14" s="42" customFormat="1">
      <c r="L226" s="121"/>
      <c r="M226" s="123"/>
      <c r="N226" s="193"/>
    </row>
    <row r="227" spans="12:14" s="42" customFormat="1">
      <c r="L227" s="121"/>
      <c r="M227" s="123"/>
      <c r="N227" s="193"/>
    </row>
    <row r="228" spans="12:14" s="42" customFormat="1">
      <c r="L228" s="121"/>
      <c r="M228" s="123"/>
      <c r="N228" s="193"/>
    </row>
    <row r="229" spans="12:14" s="131" customFormat="1">
      <c r="L229" s="122"/>
      <c r="M229" s="125"/>
      <c r="N229" s="193"/>
    </row>
    <row r="230" spans="12:14" s="131" customFormat="1">
      <c r="L230" s="122"/>
      <c r="M230" s="125"/>
      <c r="N230" s="193"/>
    </row>
    <row r="231" spans="12:14" s="131" customFormat="1">
      <c r="L231" s="122"/>
      <c r="M231" s="125"/>
      <c r="N231" s="193"/>
    </row>
    <row r="232" spans="12:14" s="131" customFormat="1">
      <c r="L232" s="122"/>
      <c r="M232" s="125"/>
      <c r="N232" s="193"/>
    </row>
    <row r="233" spans="12:14" s="131" customFormat="1">
      <c r="L233" s="122"/>
      <c r="M233" s="125"/>
      <c r="N233" s="193"/>
    </row>
    <row r="234" spans="12:14" s="131" customFormat="1">
      <c r="L234" s="122"/>
      <c r="M234" s="125"/>
      <c r="N234" s="193"/>
    </row>
    <row r="235" spans="12:14" s="131" customFormat="1">
      <c r="L235" s="122"/>
      <c r="M235" s="125"/>
      <c r="N235" s="193"/>
    </row>
    <row r="236" spans="12:14" s="131" customFormat="1">
      <c r="L236" s="122"/>
      <c r="M236" s="125"/>
      <c r="N236" s="193"/>
    </row>
    <row r="237" spans="12:14" s="131" customFormat="1">
      <c r="L237" s="122"/>
      <c r="M237" s="125"/>
      <c r="N237" s="193"/>
    </row>
    <row r="238" spans="12:14" s="131" customFormat="1">
      <c r="L238" s="122"/>
      <c r="M238" s="125"/>
      <c r="N238" s="193"/>
    </row>
    <row r="239" spans="12:14" s="131" customFormat="1">
      <c r="L239" s="122"/>
      <c r="M239" s="125"/>
      <c r="N239" s="193"/>
    </row>
    <row r="240" spans="12:14" s="131" customFormat="1">
      <c r="L240" s="122"/>
      <c r="M240" s="125"/>
      <c r="N240" s="193"/>
    </row>
    <row r="241" s="131" customFormat="1"/>
    <row r="242" s="131" customFormat="1"/>
    <row r="243" s="131" customFormat="1"/>
    <row r="244" s="131" customFormat="1"/>
    <row r="245" s="131" customFormat="1"/>
    <row r="246" s="131" customFormat="1"/>
    <row r="247" s="131" customFormat="1"/>
    <row r="248" s="131" customFormat="1"/>
    <row r="249" s="131" customFormat="1"/>
    <row r="250" s="131" customFormat="1"/>
    <row r="251" s="131" customFormat="1"/>
    <row r="252" s="131" customFormat="1"/>
    <row r="253" s="131" customFormat="1"/>
    <row r="254" s="131" customFormat="1"/>
    <row r="255" s="131" customFormat="1"/>
    <row r="256" s="131" customFormat="1"/>
    <row r="257" s="131" customFormat="1"/>
    <row r="258" s="131" customFormat="1"/>
    <row r="259" s="131" customFormat="1"/>
    <row r="260" s="131" customFormat="1"/>
    <row r="261" s="131" customFormat="1"/>
    <row r="262" s="131" customFormat="1"/>
    <row r="263" s="131" customFormat="1"/>
    <row r="264" s="131" customFormat="1"/>
    <row r="265" s="131" customFormat="1"/>
    <row r="266" s="131" customFormat="1"/>
    <row r="267" s="131" customFormat="1"/>
    <row r="268" s="131" customFormat="1"/>
    <row r="269" s="131" customFormat="1"/>
    <row r="270" s="131" customFormat="1"/>
    <row r="271" s="131" customFormat="1"/>
    <row r="272" s="131" customFormat="1"/>
    <row r="273" s="131" customFormat="1"/>
    <row r="274" s="131" customFormat="1"/>
    <row r="275" s="131" customFormat="1"/>
    <row r="276" s="131" customFormat="1"/>
    <row r="277" s="131" customFormat="1"/>
    <row r="278" s="131" customFormat="1"/>
    <row r="279" s="131" customFormat="1"/>
    <row r="280" s="131" customFormat="1"/>
    <row r="281" s="131" customFormat="1"/>
    <row r="282" s="131" customFormat="1"/>
    <row r="283" s="131" customFormat="1"/>
    <row r="284" s="131" customFormat="1"/>
    <row r="285" s="131" customFormat="1"/>
    <row r="286" s="131" customFormat="1"/>
    <row r="287" s="131" customFormat="1"/>
    <row r="288" s="131" customFormat="1"/>
    <row r="289" s="131" customFormat="1"/>
    <row r="290" s="131" customFormat="1"/>
    <row r="291" s="131" customFormat="1"/>
    <row r="292" s="131" customFormat="1"/>
    <row r="293" s="131" customFormat="1"/>
    <row r="294" s="131" customFormat="1"/>
    <row r="295" s="131" customFormat="1"/>
    <row r="296" s="131" customFormat="1"/>
    <row r="297" s="131" customFormat="1"/>
    <row r="298" s="131" customFormat="1"/>
    <row r="299" s="131" customFormat="1"/>
    <row r="300" s="131" customFormat="1"/>
    <row r="301" s="131" customFormat="1"/>
    <row r="302" s="131" customFormat="1"/>
    <row r="303" s="131" customFormat="1"/>
    <row r="304" s="131" customFormat="1"/>
    <row r="305" s="131" customFormat="1"/>
    <row r="306" s="131" customFormat="1"/>
    <row r="307" s="131" customFormat="1"/>
    <row r="308" s="131" customFormat="1"/>
    <row r="309" s="131" customFormat="1"/>
    <row r="310" s="131" customFormat="1"/>
    <row r="311" s="131" customFormat="1"/>
    <row r="312" s="131" customFormat="1"/>
    <row r="313" s="131" customFormat="1"/>
    <row r="314" s="131" customFormat="1"/>
    <row r="315" s="131" customFormat="1"/>
    <row r="316" s="131" customFormat="1"/>
    <row r="317" s="131" customFormat="1"/>
    <row r="318" s="131" customFormat="1"/>
    <row r="319" s="131" customFormat="1"/>
    <row r="320" s="131" customFormat="1"/>
    <row r="321" s="131" customFormat="1"/>
    <row r="322" s="131" customFormat="1"/>
    <row r="323" s="131" customFormat="1"/>
    <row r="324" s="131" customFormat="1"/>
    <row r="325" s="131" customFormat="1"/>
    <row r="326" s="131" customFormat="1"/>
    <row r="327" s="131" customFormat="1"/>
    <row r="328" s="131" customFormat="1"/>
    <row r="329" s="131" customFormat="1"/>
    <row r="330" s="131" customFormat="1"/>
    <row r="331" s="131" customFormat="1"/>
    <row r="332" s="131" customFormat="1"/>
    <row r="333" s="131" customFormat="1"/>
    <row r="334" s="131" customFormat="1"/>
    <row r="335" s="131" customFormat="1"/>
    <row r="336" s="131" customFormat="1"/>
    <row r="337" s="131" customFormat="1"/>
    <row r="338" s="131" customFormat="1"/>
    <row r="339" s="131" customFormat="1"/>
    <row r="340" s="131" customFormat="1"/>
    <row r="341" s="131" customFormat="1"/>
    <row r="342" s="131" customFormat="1"/>
    <row r="343" s="131" customFormat="1"/>
    <row r="344" s="131" customFormat="1"/>
    <row r="345" s="131" customFormat="1"/>
    <row r="346" s="131" customFormat="1"/>
    <row r="347" s="131" customFormat="1"/>
    <row r="348" s="131" customFormat="1"/>
    <row r="349" s="131" customFormat="1"/>
    <row r="350" s="131" customFormat="1"/>
    <row r="351" s="131" customFormat="1"/>
    <row r="352" s="131" customFormat="1"/>
    <row r="353" s="131" customFormat="1"/>
    <row r="354" s="131" customFormat="1"/>
    <row r="355" s="131" customFormat="1"/>
    <row r="356" s="131" customFormat="1"/>
    <row r="357" s="131" customFormat="1"/>
    <row r="358" s="131" customFormat="1"/>
    <row r="359" s="131" customFormat="1"/>
    <row r="360" s="131" customFormat="1"/>
    <row r="361" s="131" customFormat="1"/>
    <row r="362" s="131" customFormat="1"/>
    <row r="363" s="131" customFormat="1"/>
    <row r="364" s="131" customFormat="1"/>
    <row r="365" s="131" customFormat="1"/>
    <row r="366" s="131" customFormat="1"/>
    <row r="367" s="131" customFormat="1"/>
    <row r="368" s="131" customFormat="1"/>
    <row r="369" s="131" customFormat="1"/>
    <row r="370" s="131" customFormat="1"/>
    <row r="371" s="131" customFormat="1"/>
    <row r="372" s="131" customFormat="1"/>
    <row r="373" s="131" customFormat="1"/>
    <row r="374" s="131" customFormat="1"/>
    <row r="375" s="131" customFormat="1"/>
    <row r="376" s="131" customFormat="1"/>
    <row r="377" s="131" customFormat="1"/>
    <row r="378" s="131" customFormat="1"/>
    <row r="379" s="131" customFormat="1"/>
    <row r="380" s="131" customFormat="1"/>
    <row r="381" s="131" customFormat="1"/>
    <row r="382" s="131" customFormat="1"/>
    <row r="383" s="131" customFormat="1"/>
    <row r="384" s="131" customFormat="1"/>
    <row r="385" s="131" customFormat="1"/>
    <row r="386" s="131" customFormat="1"/>
    <row r="387" s="131" customFormat="1"/>
    <row r="388" s="131" customFormat="1"/>
    <row r="389" s="131" customFormat="1"/>
    <row r="390" s="131" customFormat="1"/>
    <row r="391" s="131" customFormat="1"/>
    <row r="392" s="131" customFormat="1"/>
    <row r="393" s="131" customFormat="1"/>
    <row r="394" s="131" customFormat="1"/>
    <row r="395" s="131" customFormat="1"/>
    <row r="396" s="131" customFormat="1"/>
    <row r="397" s="131" customFormat="1"/>
    <row r="398" s="131" customFormat="1"/>
    <row r="399" s="131" customFormat="1"/>
    <row r="400" s="131" customFormat="1"/>
    <row r="401" s="131" customFormat="1"/>
    <row r="402" s="131" customFormat="1"/>
    <row r="403" s="131" customFormat="1"/>
    <row r="404" s="131" customFormat="1"/>
    <row r="405" s="131" customFormat="1"/>
    <row r="406" s="131" customFormat="1"/>
    <row r="407" s="131" customFormat="1"/>
    <row r="408" s="131" customFormat="1"/>
    <row r="409" s="131" customFormat="1"/>
    <row r="410" s="131" customFormat="1"/>
    <row r="411" s="131" customFormat="1"/>
    <row r="412" s="131" customFormat="1"/>
    <row r="413" s="131" customFormat="1"/>
    <row r="414" s="131" customFormat="1"/>
    <row r="415" s="131" customFormat="1"/>
    <row r="416" s="131" customFormat="1"/>
    <row r="417" s="131" customFormat="1"/>
    <row r="418" s="131" customFormat="1"/>
    <row r="419" s="131" customFormat="1"/>
    <row r="420" s="131" customFormat="1"/>
    <row r="421" s="131" customFormat="1"/>
    <row r="422" s="131" customFormat="1"/>
    <row r="423" s="131" customFormat="1"/>
    <row r="424" s="131" customFormat="1"/>
    <row r="425" s="131" customFormat="1"/>
    <row r="426" s="131" customFormat="1"/>
    <row r="427" s="131" customFormat="1"/>
    <row r="428" s="131" customFormat="1"/>
    <row r="429" s="131" customFormat="1"/>
    <row r="430" s="131" customFormat="1"/>
    <row r="431" s="131" customFormat="1"/>
    <row r="432" s="131" customFormat="1"/>
    <row r="433" s="131" customFormat="1"/>
    <row r="434" s="131" customFormat="1"/>
    <row r="435" s="131" customFormat="1"/>
    <row r="436" s="131" customFormat="1"/>
    <row r="437" s="131" customFormat="1"/>
    <row r="438" s="131" customFormat="1"/>
    <row r="439" s="131" customFormat="1"/>
    <row r="440" s="131" customFormat="1"/>
    <row r="441" s="131" customFormat="1"/>
    <row r="442" s="131" customFormat="1"/>
    <row r="443" s="131" customFormat="1"/>
    <row r="444" s="131" customFormat="1"/>
    <row r="445" s="131" customFormat="1"/>
    <row r="446" s="131" customFormat="1"/>
    <row r="447" s="131" customFormat="1"/>
    <row r="448" s="131" customFormat="1"/>
    <row r="449" s="131" customFormat="1"/>
    <row r="450" s="131" customFormat="1"/>
    <row r="451" s="131" customFormat="1"/>
    <row r="452" s="131" customFormat="1"/>
    <row r="453" s="131" customFormat="1"/>
    <row r="454" s="131" customFormat="1"/>
    <row r="455" s="131" customFormat="1"/>
    <row r="456" s="131" customFormat="1"/>
    <row r="457" s="131" customFormat="1"/>
    <row r="458" s="131" customFormat="1"/>
    <row r="459" s="131" customFormat="1"/>
    <row r="460" s="131" customFormat="1"/>
    <row r="461" s="131" customFormat="1"/>
    <row r="462" s="131" customFormat="1"/>
    <row r="463" s="131" customFormat="1"/>
    <row r="464" s="131" customFormat="1"/>
    <row r="465" s="131" customFormat="1"/>
    <row r="466" s="131" customFormat="1"/>
    <row r="467" s="131" customFormat="1"/>
    <row r="468" s="131" customFormat="1"/>
    <row r="469" s="131" customFormat="1"/>
    <row r="470" s="131" customFormat="1"/>
    <row r="471" s="131" customFormat="1"/>
    <row r="472" s="131" customFormat="1"/>
    <row r="473" s="131" customFormat="1"/>
    <row r="474" s="131" customFormat="1"/>
    <row r="475" s="131" customFormat="1"/>
    <row r="476" s="131" customFormat="1"/>
    <row r="477" s="131" customFormat="1"/>
    <row r="478" s="131" customFormat="1"/>
    <row r="479" s="131" customFormat="1"/>
    <row r="480" s="131" customFormat="1"/>
    <row r="481" s="131" customFormat="1"/>
    <row r="482" s="131" customFormat="1"/>
    <row r="483" s="131" customFormat="1"/>
    <row r="484" s="131" customFormat="1"/>
    <row r="485" s="131" customFormat="1"/>
    <row r="486" s="131" customFormat="1"/>
    <row r="487" s="131" customFormat="1"/>
    <row r="488" s="131" customFormat="1"/>
    <row r="489" s="131" customFormat="1"/>
    <row r="490" s="131" customFormat="1"/>
    <row r="491" s="131" customFormat="1"/>
    <row r="492" s="131" customFormat="1"/>
    <row r="493" s="131" customFormat="1"/>
    <row r="494" s="131" customFormat="1"/>
    <row r="495" s="131" customFormat="1"/>
    <row r="496" s="131" customFormat="1"/>
    <row r="497" s="131" customFormat="1"/>
    <row r="498" s="131" customFormat="1"/>
    <row r="499" s="131" customFormat="1"/>
    <row r="500" s="131" customFormat="1"/>
    <row r="501" s="131" customFormat="1"/>
    <row r="502" s="131" customFormat="1"/>
    <row r="503" s="131" customFormat="1"/>
    <row r="504" s="131" customFormat="1"/>
    <row r="505" s="131" customFormat="1"/>
    <row r="506" s="131" customFormat="1"/>
    <row r="507" s="131" customFormat="1"/>
    <row r="508" s="131" customFormat="1"/>
    <row r="509" s="131" customFormat="1"/>
    <row r="510" s="131" customFormat="1"/>
    <row r="511" s="131" customFormat="1"/>
    <row r="512" s="131" customFormat="1"/>
    <row r="513" s="131" customFormat="1"/>
    <row r="514" s="131" customFormat="1"/>
    <row r="515" s="131" customFormat="1"/>
    <row r="516" s="131" customFormat="1"/>
    <row r="517" s="131" customFormat="1"/>
    <row r="518" s="131" customFormat="1"/>
    <row r="519" s="131" customFormat="1"/>
    <row r="520" s="131" customFormat="1"/>
    <row r="521" s="131" customFormat="1"/>
    <row r="522" s="131" customFormat="1"/>
    <row r="523" s="131" customFormat="1"/>
    <row r="524" s="131" customFormat="1"/>
    <row r="525" s="131" customFormat="1"/>
    <row r="526" s="131" customFormat="1"/>
    <row r="527" s="131" customFormat="1"/>
    <row r="528" s="131" customFormat="1"/>
    <row r="529" s="131" customFormat="1"/>
    <row r="530" s="131" customFormat="1"/>
    <row r="531" s="131" customFormat="1"/>
    <row r="532" s="131" customFormat="1"/>
    <row r="533" s="131" customFormat="1"/>
    <row r="534" s="131" customFormat="1"/>
    <row r="535" s="131" customFormat="1"/>
    <row r="536" s="131" customFormat="1"/>
    <row r="537" s="131" customFormat="1"/>
    <row r="538" s="131" customFormat="1"/>
    <row r="539" s="131" customFormat="1"/>
    <row r="540" s="131" customFormat="1"/>
    <row r="541" s="131" customFormat="1"/>
    <row r="542" s="131" customFormat="1"/>
    <row r="543" s="131" customFormat="1"/>
    <row r="544" s="131" customFormat="1"/>
    <row r="545" s="131" customFormat="1"/>
    <row r="546" s="131" customFormat="1"/>
    <row r="547" s="131" customFormat="1"/>
    <row r="548" s="131" customFormat="1"/>
    <row r="549" s="131" customFormat="1"/>
    <row r="550" s="131" customFormat="1"/>
    <row r="551" s="131" customFormat="1"/>
    <row r="552" s="131" customFormat="1"/>
    <row r="553" s="131" customFormat="1"/>
    <row r="554" s="131" customFormat="1"/>
    <row r="555" s="131" customFormat="1"/>
    <row r="556" s="131" customFormat="1"/>
    <row r="557" s="131" customFormat="1"/>
    <row r="558" s="131" customFormat="1"/>
    <row r="559" s="131" customFormat="1"/>
    <row r="560" s="131" customFormat="1"/>
    <row r="561" s="131" customFormat="1"/>
    <row r="562" s="131" customFormat="1"/>
    <row r="563" s="131" customFormat="1"/>
    <row r="564" s="131" customFormat="1"/>
    <row r="565" s="131" customFormat="1"/>
    <row r="566" s="131" customFormat="1"/>
    <row r="567" s="131" customFormat="1"/>
    <row r="568" s="131" customFormat="1"/>
    <row r="569" s="131" customFormat="1"/>
    <row r="570" s="131" customFormat="1"/>
    <row r="571" s="131" customFormat="1"/>
    <row r="572" s="131" customFormat="1"/>
    <row r="573" s="131" customFormat="1"/>
    <row r="574" s="131" customFormat="1"/>
    <row r="575" s="131" customFormat="1"/>
    <row r="576" s="131" customFormat="1"/>
    <row r="577" s="131" customFormat="1"/>
    <row r="578" s="131" customFormat="1"/>
    <row r="579" s="131" customFormat="1"/>
    <row r="580" s="131" customFormat="1"/>
    <row r="581" s="131" customFormat="1"/>
    <row r="582" s="131" customFormat="1"/>
    <row r="583" s="131" customFormat="1"/>
    <row r="584" s="131" customFormat="1"/>
    <row r="585" s="131" customFormat="1"/>
    <row r="586" s="131" customFormat="1"/>
    <row r="587" s="131" customFormat="1"/>
    <row r="588" s="131" customFormat="1"/>
    <row r="589" s="131" customFormat="1"/>
    <row r="590" s="131" customFormat="1"/>
    <row r="591" s="131" customFormat="1"/>
  </sheetData>
  <sheetProtection selectLockedCells="1"/>
  <mergeCells count="78">
    <mergeCell ref="A5:B5"/>
    <mergeCell ref="C5:D5"/>
    <mergeCell ref="F5:G5"/>
    <mergeCell ref="H5:M5"/>
    <mergeCell ref="A1:M1"/>
    <mergeCell ref="A3:I3"/>
    <mergeCell ref="A4:F4"/>
    <mergeCell ref="H4:M4"/>
    <mergeCell ref="A6:B6"/>
    <mergeCell ref="D6:F6"/>
    <mergeCell ref="I6:K6"/>
    <mergeCell ref="A7:B7"/>
    <mergeCell ref="C7:E7"/>
    <mergeCell ref="I7:K7"/>
    <mergeCell ref="A8:B8"/>
    <mergeCell ref="C8:E8"/>
    <mergeCell ref="I8:K8"/>
    <mergeCell ref="A9:B9"/>
    <mergeCell ref="C9:E9"/>
    <mergeCell ref="J9:K9"/>
    <mergeCell ref="A10:F10"/>
    <mergeCell ref="J10:K10"/>
    <mergeCell ref="E11:M11"/>
    <mergeCell ref="B12:D12"/>
    <mergeCell ref="E12:E13"/>
    <mergeCell ref="F12:J12"/>
    <mergeCell ref="K12:K13"/>
    <mergeCell ref="L12:N13"/>
    <mergeCell ref="L25:N25"/>
    <mergeCell ref="L14:N14"/>
    <mergeCell ref="L15:N15"/>
    <mergeCell ref="L16:N16"/>
    <mergeCell ref="L17:N17"/>
    <mergeCell ref="L18:N18"/>
    <mergeCell ref="L19:N19"/>
    <mergeCell ref="L20:N20"/>
    <mergeCell ref="L21:N21"/>
    <mergeCell ref="L22:N22"/>
    <mergeCell ref="L23:N23"/>
    <mergeCell ref="L24:N24"/>
    <mergeCell ref="L37:N37"/>
    <mergeCell ref="L26:N26"/>
    <mergeCell ref="L27:N27"/>
    <mergeCell ref="L28:N28"/>
    <mergeCell ref="L29:N29"/>
    <mergeCell ref="L30:N30"/>
    <mergeCell ref="L31:N31"/>
    <mergeCell ref="L32:N32"/>
    <mergeCell ref="L33:N33"/>
    <mergeCell ref="L34:N34"/>
    <mergeCell ref="L35:N35"/>
    <mergeCell ref="L36:N36"/>
    <mergeCell ref="L43:N43"/>
    <mergeCell ref="L44:N44"/>
    <mergeCell ref="L45:N45"/>
    <mergeCell ref="L46:M46"/>
    <mergeCell ref="F48:I48"/>
    <mergeCell ref="L38:N38"/>
    <mergeCell ref="L39:N39"/>
    <mergeCell ref="L40:N40"/>
    <mergeCell ref="L41:N41"/>
    <mergeCell ref="L42:N42"/>
    <mergeCell ref="F53:I53"/>
    <mergeCell ref="A2:N2"/>
    <mergeCell ref="D60:M60"/>
    <mergeCell ref="F54:I54"/>
    <mergeCell ref="D55:E55"/>
    <mergeCell ref="F55:I55"/>
    <mergeCell ref="L57:M57"/>
    <mergeCell ref="L58:M58"/>
    <mergeCell ref="L59:M59"/>
    <mergeCell ref="F50:I50"/>
    <mergeCell ref="J50:J52"/>
    <mergeCell ref="F51:I51"/>
    <mergeCell ref="D52:E52"/>
    <mergeCell ref="F52:I52"/>
    <mergeCell ref="D49:E49"/>
    <mergeCell ref="F49:I49"/>
  </mergeCells>
  <printOptions horizontalCentered="1"/>
  <pageMargins left="0.25" right="0.25" top="0.5" bottom="0.5" header="0.5" footer="0.5"/>
  <pageSetup scale="62" orientation="portrait" r:id="rId1"/>
  <headerFooter alignWithMargins="0"/>
  <ignoredErrors>
    <ignoredError sqref="E14" formulaRange="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91"/>
  <sheetViews>
    <sheetView topLeftCell="A8" zoomScale="75" zoomScaleNormal="75" workbookViewId="0">
      <selection activeCell="A2" sqref="A2:N2"/>
    </sheetView>
  </sheetViews>
  <sheetFormatPr defaultRowHeight="12.75"/>
  <cols>
    <col min="1" max="1" width="8.140625" style="347" customWidth="1"/>
    <col min="2" max="5" width="13" style="315" customWidth="1"/>
    <col min="6" max="6" width="12.28515625" style="315" customWidth="1"/>
    <col min="7" max="7" width="12.42578125" style="315" customWidth="1"/>
    <col min="8" max="8" width="13.140625" style="315" customWidth="1"/>
    <col min="9" max="11" width="11.5703125" style="315" customWidth="1"/>
    <col min="12" max="12" width="11.5703125" style="470" customWidth="1"/>
    <col min="13" max="13" width="11.5703125" style="471" customWidth="1"/>
    <col min="14" max="14" width="11.5703125" style="332" customWidth="1"/>
    <col min="15" max="26" width="8.85546875" style="314" customWidth="1"/>
    <col min="27" max="16384" width="9.140625" style="315"/>
  </cols>
  <sheetData>
    <row r="1" spans="1:26" ht="13.5" thickBot="1">
      <c r="A1" s="700"/>
      <c r="B1" s="700"/>
      <c r="C1" s="700"/>
      <c r="D1" s="700"/>
      <c r="E1" s="700"/>
      <c r="F1" s="700"/>
      <c r="G1" s="700"/>
      <c r="H1" s="700"/>
      <c r="I1" s="700"/>
      <c r="J1" s="700"/>
      <c r="K1" s="700"/>
      <c r="L1" s="700"/>
      <c r="M1" s="700"/>
      <c r="N1" s="312"/>
      <c r="O1" s="313"/>
    </row>
    <row r="2" spans="1:26" ht="27.75" thickTop="1" thickBot="1">
      <c r="A2" s="617" t="s">
        <v>0</v>
      </c>
      <c r="B2" s="618"/>
      <c r="C2" s="618"/>
      <c r="D2" s="618"/>
      <c r="E2" s="618"/>
      <c r="F2" s="618"/>
      <c r="G2" s="618"/>
      <c r="H2" s="618"/>
      <c r="I2" s="618"/>
      <c r="J2" s="618"/>
      <c r="K2" s="618"/>
      <c r="L2" s="618"/>
      <c r="M2" s="618"/>
      <c r="N2" s="619"/>
    </row>
    <row r="3" spans="1:26" s="321" customFormat="1" ht="18" hidden="1" customHeight="1" thickTop="1">
      <c r="A3" s="701"/>
      <c r="B3" s="701"/>
      <c r="C3" s="701"/>
      <c r="D3" s="701"/>
      <c r="E3" s="701"/>
      <c r="F3" s="701"/>
      <c r="G3" s="701"/>
      <c r="H3" s="701"/>
      <c r="I3" s="701"/>
      <c r="J3" s="316"/>
      <c r="K3" s="316"/>
      <c r="L3" s="317"/>
      <c r="M3" s="318"/>
      <c r="N3" s="319"/>
      <c r="O3" s="320"/>
      <c r="P3" s="320"/>
      <c r="Q3" s="320"/>
      <c r="R3" s="320"/>
      <c r="S3" s="320"/>
      <c r="T3" s="320"/>
      <c r="U3" s="320"/>
      <c r="V3" s="320"/>
      <c r="W3" s="320"/>
      <c r="X3" s="320"/>
      <c r="Y3" s="320"/>
      <c r="Z3" s="320"/>
    </row>
    <row r="4" spans="1:26" ht="33.75" thickTop="1">
      <c r="A4" s="702" t="s">
        <v>95</v>
      </c>
      <c r="B4" s="703"/>
      <c r="C4" s="703"/>
      <c r="D4" s="703"/>
      <c r="E4" s="703"/>
      <c r="F4" s="703"/>
      <c r="G4" s="322" t="s">
        <v>1</v>
      </c>
      <c r="H4" s="704"/>
      <c r="I4" s="704"/>
      <c r="J4" s="704"/>
      <c r="K4" s="704"/>
      <c r="L4" s="704"/>
      <c r="M4" s="705"/>
      <c r="N4" s="323"/>
    </row>
    <row r="5" spans="1:26" ht="23.25">
      <c r="A5" s="694" t="s">
        <v>111</v>
      </c>
      <c r="B5" s="695"/>
      <c r="C5" s="696"/>
      <c r="D5" s="696"/>
      <c r="E5" s="324"/>
      <c r="F5" s="697" t="s">
        <v>2</v>
      </c>
      <c r="G5" s="697"/>
      <c r="H5" s="561" t="s">
        <v>190</v>
      </c>
      <c r="I5" s="698"/>
      <c r="J5" s="698"/>
      <c r="K5" s="698"/>
      <c r="L5" s="698"/>
      <c r="M5" s="699"/>
      <c r="N5" s="323"/>
    </row>
    <row r="6" spans="1:26" ht="18.75" customHeight="1">
      <c r="A6" s="688" t="s">
        <v>30</v>
      </c>
      <c r="B6" s="689"/>
      <c r="C6" s="325"/>
      <c r="D6" s="690"/>
      <c r="E6" s="690"/>
      <c r="F6" s="690"/>
      <c r="G6" s="326" t="s">
        <v>85</v>
      </c>
      <c r="H6" s="327" t="s">
        <v>3</v>
      </c>
      <c r="I6" s="686"/>
      <c r="J6" s="686"/>
      <c r="K6" s="686"/>
      <c r="L6" s="328" t="s">
        <v>4</v>
      </c>
      <c r="M6" s="329"/>
      <c r="N6" s="323"/>
    </row>
    <row r="7" spans="1:26" ht="18.95" customHeight="1">
      <c r="A7" s="691" t="s">
        <v>84</v>
      </c>
      <c r="B7" s="692"/>
      <c r="C7" s="693"/>
      <c r="D7" s="693"/>
      <c r="E7" s="693"/>
      <c r="F7" s="330"/>
      <c r="G7" s="326" t="s">
        <v>85</v>
      </c>
      <c r="H7" s="327" t="s">
        <v>6</v>
      </c>
      <c r="I7" s="686"/>
      <c r="J7" s="686"/>
      <c r="K7" s="686"/>
      <c r="L7" s="328" t="s">
        <v>4</v>
      </c>
      <c r="M7" s="331"/>
      <c r="N7" s="323"/>
      <c r="O7" s="332"/>
    </row>
    <row r="8" spans="1:26" ht="18.95" customHeight="1">
      <c r="A8" s="683" t="s">
        <v>5</v>
      </c>
      <c r="B8" s="684"/>
      <c r="C8" s="685"/>
      <c r="D8" s="685"/>
      <c r="E8" s="685"/>
      <c r="F8" s="330"/>
      <c r="G8" s="326" t="s">
        <v>85</v>
      </c>
      <c r="H8" s="327" t="s">
        <v>8</v>
      </c>
      <c r="I8" s="686"/>
      <c r="J8" s="686"/>
      <c r="K8" s="686"/>
      <c r="L8" s="328" t="s">
        <v>4</v>
      </c>
      <c r="M8" s="331"/>
      <c r="N8" s="323"/>
    </row>
    <row r="9" spans="1:26" ht="18.95" customHeight="1">
      <c r="A9" s="683" t="s">
        <v>7</v>
      </c>
      <c r="B9" s="684"/>
      <c r="C9" s="685"/>
      <c r="D9" s="685"/>
      <c r="E9" s="685"/>
      <c r="F9" s="330"/>
      <c r="G9" s="333"/>
      <c r="H9" s="333"/>
      <c r="I9" s="334" t="s">
        <v>31</v>
      </c>
      <c r="J9" s="687"/>
      <c r="K9" s="687"/>
      <c r="L9" s="334" t="s">
        <v>32</v>
      </c>
      <c r="M9" s="331">
        <f>SUM(M6:M8)</f>
        <v>0</v>
      </c>
      <c r="N9" s="323"/>
    </row>
    <row r="10" spans="1:26" ht="19.5" customHeight="1" thickBot="1">
      <c r="A10" s="663"/>
      <c r="B10" s="664"/>
      <c r="C10" s="664"/>
      <c r="D10" s="664"/>
      <c r="E10" s="664"/>
      <c r="F10" s="664"/>
      <c r="G10" s="333"/>
      <c r="H10" s="333"/>
      <c r="I10" s="335"/>
      <c r="J10" s="665"/>
      <c r="K10" s="665"/>
      <c r="L10" s="335"/>
      <c r="M10" s="336"/>
      <c r="N10" s="323"/>
    </row>
    <row r="11" spans="1:26" ht="14.25" thickTop="1" thickBot="1">
      <c r="A11" s="337"/>
      <c r="B11" s="338" t="str">
        <f>G6</f>
        <v xml:space="preserve">d. </v>
      </c>
      <c r="C11" s="338" t="str">
        <f>G7</f>
        <v xml:space="preserve">d. </v>
      </c>
      <c r="D11" s="338" t="str">
        <f>G8</f>
        <v xml:space="preserve">d. </v>
      </c>
      <c r="E11" s="666"/>
      <c r="F11" s="666"/>
      <c r="G11" s="666"/>
      <c r="H11" s="666"/>
      <c r="I11" s="666"/>
      <c r="J11" s="666"/>
      <c r="K11" s="666"/>
      <c r="L11" s="666"/>
      <c r="M11" s="667"/>
      <c r="N11" s="339"/>
    </row>
    <row r="12" spans="1:26" ht="16.5" customHeight="1" thickTop="1">
      <c r="A12" s="340"/>
      <c r="B12" s="668" t="s">
        <v>93</v>
      </c>
      <c r="C12" s="669"/>
      <c r="D12" s="670"/>
      <c r="E12" s="671" t="s">
        <v>123</v>
      </c>
      <c r="F12" s="673" t="s">
        <v>9</v>
      </c>
      <c r="G12" s="674"/>
      <c r="H12" s="674"/>
      <c r="I12" s="674"/>
      <c r="J12" s="674"/>
      <c r="K12" s="675" t="s">
        <v>127</v>
      </c>
      <c r="L12" s="677" t="s">
        <v>110</v>
      </c>
      <c r="M12" s="678"/>
      <c r="N12" s="679"/>
    </row>
    <row r="13" spans="1:26" ht="53.1" customHeight="1" thickBot="1">
      <c r="A13" s="341" t="s">
        <v>10</v>
      </c>
      <c r="B13" s="342" t="s">
        <v>11</v>
      </c>
      <c r="C13" s="342" t="s">
        <v>86</v>
      </c>
      <c r="D13" s="343" t="s">
        <v>87</v>
      </c>
      <c r="E13" s="672"/>
      <c r="F13" s="344" t="s">
        <v>129</v>
      </c>
      <c r="G13" s="345" t="s">
        <v>119</v>
      </c>
      <c r="H13" s="345" t="s">
        <v>118</v>
      </c>
      <c r="I13" s="345" t="s">
        <v>120</v>
      </c>
      <c r="J13" s="346" t="s">
        <v>113</v>
      </c>
      <c r="K13" s="676"/>
      <c r="L13" s="680"/>
      <c r="M13" s="681"/>
      <c r="N13" s="682"/>
    </row>
    <row r="14" spans="1:26" s="347" customFormat="1" ht="18" customHeight="1" thickTop="1">
      <c r="A14" s="487">
        <v>1</v>
      </c>
      <c r="B14" s="348"/>
      <c r="C14" s="349"/>
      <c r="D14" s="348"/>
      <c r="E14" s="351">
        <f>SUM(B14:D14)</f>
        <v>0</v>
      </c>
      <c r="F14" s="351"/>
      <c r="G14" s="348"/>
      <c r="H14" s="348"/>
      <c r="I14" s="348"/>
      <c r="J14" s="352"/>
      <c r="K14" s="360"/>
      <c r="L14" s="660"/>
      <c r="M14" s="661"/>
      <c r="N14" s="662"/>
      <c r="O14" s="332"/>
      <c r="P14" s="314"/>
      <c r="Q14" s="314"/>
      <c r="R14" s="314"/>
      <c r="S14" s="314"/>
      <c r="T14" s="314"/>
      <c r="U14" s="314"/>
      <c r="V14" s="314"/>
      <c r="W14" s="314"/>
      <c r="X14" s="314"/>
      <c r="Y14" s="314"/>
      <c r="Z14" s="314"/>
    </row>
    <row r="15" spans="1:26" s="347" customFormat="1" ht="18" customHeight="1">
      <c r="A15" s="354">
        <v>2</v>
      </c>
      <c r="B15" s="348"/>
      <c r="C15" s="349"/>
      <c r="D15" s="348"/>
      <c r="E15" s="350">
        <f t="shared" ref="E15:E43" si="0">SUM(B15:D15)</f>
        <v>0</v>
      </c>
      <c r="F15" s="351"/>
      <c r="G15" s="348"/>
      <c r="H15" s="348"/>
      <c r="I15" s="348"/>
      <c r="J15" s="352"/>
      <c r="K15" s="486"/>
      <c r="L15" s="648"/>
      <c r="M15" s="649"/>
      <c r="N15" s="650"/>
      <c r="O15" s="332"/>
      <c r="P15" s="314"/>
      <c r="Q15" s="314"/>
      <c r="R15" s="314"/>
      <c r="S15" s="314"/>
      <c r="T15" s="314"/>
      <c r="U15" s="314"/>
      <c r="V15" s="314"/>
      <c r="W15" s="314"/>
      <c r="X15" s="314"/>
      <c r="Y15" s="314"/>
      <c r="Z15" s="314"/>
    </row>
    <row r="16" spans="1:26" s="347" customFormat="1" ht="18" customHeight="1">
      <c r="A16" s="354">
        <v>3</v>
      </c>
      <c r="B16" s="355"/>
      <c r="C16" s="356"/>
      <c r="D16" s="355"/>
      <c r="E16" s="357">
        <f t="shared" si="0"/>
        <v>0</v>
      </c>
      <c r="F16" s="348"/>
      <c r="G16" s="348"/>
      <c r="H16" s="348"/>
      <c r="I16" s="348"/>
      <c r="J16" s="352"/>
      <c r="K16" s="352"/>
      <c r="L16" s="628"/>
      <c r="M16" s="629"/>
      <c r="N16" s="630"/>
      <c r="O16" s="332"/>
      <c r="P16" s="314"/>
      <c r="Q16" s="314"/>
      <c r="R16" s="314"/>
      <c r="S16" s="314"/>
      <c r="T16" s="314"/>
      <c r="U16" s="314"/>
      <c r="V16" s="314"/>
      <c r="W16" s="314"/>
      <c r="X16" s="314"/>
      <c r="Y16" s="314"/>
      <c r="Z16" s="314"/>
    </row>
    <row r="17" spans="1:26" s="347" customFormat="1" ht="18" customHeight="1">
      <c r="A17" s="354">
        <v>4</v>
      </c>
      <c r="B17" s="355"/>
      <c r="C17" s="355"/>
      <c r="D17" s="355"/>
      <c r="E17" s="358">
        <f t="shared" si="0"/>
        <v>0</v>
      </c>
      <c r="F17" s="348"/>
      <c r="G17" s="348"/>
      <c r="H17" s="348"/>
      <c r="I17" s="348"/>
      <c r="J17" s="352"/>
      <c r="K17" s="352"/>
      <c r="L17" s="628"/>
      <c r="M17" s="629"/>
      <c r="N17" s="630"/>
      <c r="O17" s="332"/>
      <c r="P17" s="314"/>
      <c r="Q17" s="314"/>
      <c r="R17" s="314"/>
      <c r="S17" s="314"/>
      <c r="T17" s="314"/>
      <c r="U17" s="314"/>
      <c r="V17" s="314"/>
      <c r="W17" s="314"/>
      <c r="X17" s="314"/>
      <c r="Y17" s="314"/>
      <c r="Z17" s="314"/>
    </row>
    <row r="18" spans="1:26" s="347" customFormat="1" ht="18" customHeight="1">
      <c r="A18" s="354">
        <v>5</v>
      </c>
      <c r="B18" s="355"/>
      <c r="C18" s="355"/>
      <c r="D18" s="355"/>
      <c r="E18" s="350">
        <f t="shared" si="0"/>
        <v>0</v>
      </c>
      <c r="F18" s="348"/>
      <c r="G18" s="348"/>
      <c r="H18" s="348"/>
      <c r="I18" s="348"/>
      <c r="J18" s="352"/>
      <c r="K18" s="352"/>
      <c r="L18" s="628"/>
      <c r="M18" s="629"/>
      <c r="N18" s="630"/>
      <c r="O18" s="332"/>
      <c r="P18" s="314"/>
      <c r="Q18" s="314"/>
      <c r="R18" s="314"/>
      <c r="S18" s="314"/>
      <c r="T18" s="314"/>
      <c r="U18" s="314"/>
      <c r="V18" s="314"/>
      <c r="W18" s="314"/>
      <c r="X18" s="314"/>
      <c r="Y18" s="314"/>
      <c r="Z18" s="314"/>
    </row>
    <row r="19" spans="1:26" s="347" customFormat="1" ht="18" customHeight="1">
      <c r="A19" s="354">
        <v>6</v>
      </c>
      <c r="B19" s="355"/>
      <c r="C19" s="356"/>
      <c r="D19" s="355"/>
      <c r="E19" s="357">
        <f t="shared" si="0"/>
        <v>0</v>
      </c>
      <c r="F19" s="348"/>
      <c r="G19" s="348"/>
      <c r="H19" s="348"/>
      <c r="I19" s="348"/>
      <c r="J19" s="352"/>
      <c r="K19" s="369"/>
      <c r="L19" s="628"/>
      <c r="M19" s="629"/>
      <c r="N19" s="630"/>
      <c r="O19" s="332"/>
      <c r="P19" s="314"/>
      <c r="Q19" s="314"/>
      <c r="R19" s="314"/>
      <c r="S19" s="314"/>
      <c r="T19" s="314"/>
      <c r="U19" s="314"/>
      <c r="V19" s="314"/>
      <c r="W19" s="314"/>
      <c r="X19" s="314"/>
      <c r="Y19" s="314"/>
      <c r="Z19" s="314"/>
    </row>
    <row r="20" spans="1:26" s="347" customFormat="1" ht="18" customHeight="1" thickBot="1">
      <c r="A20" s="361">
        <v>7</v>
      </c>
      <c r="B20" s="362"/>
      <c r="C20" s="363"/>
      <c r="D20" s="362"/>
      <c r="E20" s="364">
        <f t="shared" si="0"/>
        <v>0</v>
      </c>
      <c r="F20" s="362"/>
      <c r="G20" s="362"/>
      <c r="H20" s="362"/>
      <c r="I20" s="362"/>
      <c r="J20" s="365"/>
      <c r="K20" s="373">
        <f>IF(SUM(E14:E20)&gt;40, SUM(E14:E20)-40, 0)</f>
        <v>0</v>
      </c>
      <c r="L20" s="631"/>
      <c r="M20" s="632"/>
      <c r="N20" s="633"/>
      <c r="O20" s="332"/>
      <c r="P20" s="314"/>
      <c r="Q20" s="314"/>
      <c r="R20" s="314"/>
      <c r="S20" s="314"/>
      <c r="T20" s="314"/>
      <c r="U20" s="314"/>
      <c r="V20" s="314"/>
      <c r="W20" s="314"/>
      <c r="X20" s="314"/>
      <c r="Y20" s="314"/>
      <c r="Z20" s="314"/>
    </row>
    <row r="21" spans="1:26" s="347" customFormat="1" ht="18" customHeight="1">
      <c r="A21" s="488">
        <v>8</v>
      </c>
      <c r="B21" s="489"/>
      <c r="C21" s="490"/>
      <c r="D21" s="489"/>
      <c r="E21" s="366">
        <f t="shared" si="0"/>
        <v>0</v>
      </c>
      <c r="F21" s="489"/>
      <c r="G21" s="489"/>
      <c r="H21" s="489"/>
      <c r="I21" s="489"/>
      <c r="J21" s="491"/>
      <c r="K21" s="491"/>
      <c r="L21" s="634"/>
      <c r="M21" s="635"/>
      <c r="N21" s="636"/>
      <c r="O21" s="332"/>
      <c r="P21" s="314"/>
      <c r="Q21" s="314"/>
      <c r="R21" s="314"/>
      <c r="S21" s="314"/>
      <c r="T21" s="314"/>
      <c r="U21" s="314"/>
      <c r="V21" s="314"/>
      <c r="W21" s="314"/>
      <c r="X21" s="314"/>
      <c r="Y21" s="314"/>
      <c r="Z21" s="314"/>
    </row>
    <row r="22" spans="1:26" s="347" customFormat="1" ht="18" customHeight="1">
      <c r="A22" s="354">
        <v>9</v>
      </c>
      <c r="B22" s="348"/>
      <c r="C22" s="349"/>
      <c r="D22" s="348"/>
      <c r="E22" s="351">
        <f t="shared" si="0"/>
        <v>0</v>
      </c>
      <c r="F22" s="348"/>
      <c r="G22" s="348"/>
      <c r="H22" s="348"/>
      <c r="I22" s="348"/>
      <c r="J22" s="352"/>
      <c r="K22" s="486"/>
      <c r="L22" s="637"/>
      <c r="M22" s="638"/>
      <c r="N22" s="639"/>
      <c r="O22" s="332"/>
      <c r="P22" s="314"/>
      <c r="Q22" s="314"/>
      <c r="R22" s="314"/>
      <c r="S22" s="314"/>
      <c r="T22" s="314"/>
      <c r="U22" s="314"/>
      <c r="V22" s="314"/>
      <c r="W22" s="314"/>
      <c r="X22" s="314"/>
      <c r="Y22" s="314"/>
      <c r="Z22" s="314"/>
    </row>
    <row r="23" spans="1:26" s="347" customFormat="1" ht="18" customHeight="1">
      <c r="A23" s="354">
        <v>10</v>
      </c>
      <c r="B23" s="355"/>
      <c r="C23" s="356"/>
      <c r="D23" s="355"/>
      <c r="E23" s="350">
        <f t="shared" si="0"/>
        <v>0</v>
      </c>
      <c r="F23" s="348"/>
      <c r="G23" s="348"/>
      <c r="H23" s="348"/>
      <c r="I23" s="348"/>
      <c r="J23" s="352"/>
      <c r="K23" s="352"/>
      <c r="L23" s="625"/>
      <c r="M23" s="626"/>
      <c r="N23" s="627"/>
      <c r="O23" s="332"/>
      <c r="P23" s="314"/>
      <c r="Q23" s="314"/>
      <c r="R23" s="314"/>
      <c r="S23" s="314"/>
      <c r="T23" s="314"/>
      <c r="U23" s="314"/>
      <c r="V23" s="314"/>
      <c r="W23" s="314"/>
      <c r="X23" s="314"/>
      <c r="Y23" s="314"/>
      <c r="Z23" s="314"/>
    </row>
    <row r="24" spans="1:26" s="347" customFormat="1" ht="18" customHeight="1">
      <c r="A24" s="354">
        <v>11</v>
      </c>
      <c r="B24" s="355"/>
      <c r="C24" s="356"/>
      <c r="D24" s="355"/>
      <c r="E24" s="358">
        <f t="shared" si="0"/>
        <v>0</v>
      </c>
      <c r="F24" s="348"/>
      <c r="G24" s="348"/>
      <c r="H24" s="348"/>
      <c r="I24" s="348"/>
      <c r="J24" s="352"/>
      <c r="K24" s="352"/>
      <c r="L24" s="628"/>
      <c r="M24" s="629"/>
      <c r="N24" s="630"/>
      <c r="O24" s="332"/>
      <c r="P24" s="314"/>
      <c r="Q24" s="314"/>
      <c r="R24" s="314"/>
      <c r="S24" s="314"/>
      <c r="T24" s="314"/>
      <c r="U24" s="314"/>
      <c r="V24" s="314"/>
      <c r="W24" s="314"/>
      <c r="X24" s="314"/>
      <c r="Y24" s="314"/>
      <c r="Z24" s="314"/>
    </row>
    <row r="25" spans="1:26" s="347" customFormat="1" ht="18" customHeight="1">
      <c r="A25" s="354">
        <v>12</v>
      </c>
      <c r="B25" s="355"/>
      <c r="C25" s="355"/>
      <c r="D25" s="355"/>
      <c r="E25" s="350">
        <f t="shared" si="0"/>
        <v>0</v>
      </c>
      <c r="F25" s="348"/>
      <c r="G25" s="348"/>
      <c r="H25" s="348"/>
      <c r="I25" s="348"/>
      <c r="J25" s="352"/>
      <c r="K25" s="352"/>
      <c r="L25" s="628"/>
      <c r="M25" s="629"/>
      <c r="N25" s="630"/>
      <c r="O25" s="332"/>
      <c r="P25" s="314"/>
      <c r="Q25" s="314"/>
      <c r="R25" s="314"/>
      <c r="S25" s="314"/>
      <c r="T25" s="314"/>
      <c r="U25" s="314"/>
      <c r="V25" s="314"/>
      <c r="W25" s="314"/>
      <c r="X25" s="314"/>
      <c r="Y25" s="314"/>
      <c r="Z25" s="314"/>
    </row>
    <row r="26" spans="1:26" s="347" customFormat="1" ht="18" customHeight="1">
      <c r="A26" s="354">
        <v>13</v>
      </c>
      <c r="B26" s="355"/>
      <c r="C26" s="367"/>
      <c r="D26" s="368"/>
      <c r="E26" s="358">
        <f t="shared" si="0"/>
        <v>0</v>
      </c>
      <c r="F26" s="368"/>
      <c r="G26" s="368"/>
      <c r="H26" s="368"/>
      <c r="I26" s="368"/>
      <c r="J26" s="369"/>
      <c r="K26" s="371"/>
      <c r="L26" s="628"/>
      <c r="M26" s="629"/>
      <c r="N26" s="630"/>
      <c r="O26" s="332"/>
      <c r="P26" s="314"/>
      <c r="Q26" s="314"/>
      <c r="R26" s="314"/>
      <c r="S26" s="314"/>
      <c r="T26" s="314"/>
      <c r="U26" s="314"/>
      <c r="V26" s="314"/>
      <c r="W26" s="314"/>
      <c r="X26" s="314"/>
      <c r="Y26" s="314"/>
      <c r="Z26" s="314"/>
    </row>
    <row r="27" spans="1:26" s="347" customFormat="1" ht="18" customHeight="1" thickBot="1">
      <c r="A27" s="361">
        <v>14</v>
      </c>
      <c r="B27" s="362"/>
      <c r="C27" s="363"/>
      <c r="D27" s="362"/>
      <c r="E27" s="364">
        <f t="shared" si="0"/>
        <v>0</v>
      </c>
      <c r="F27" s="362"/>
      <c r="G27" s="362"/>
      <c r="H27" s="362"/>
      <c r="I27" s="362"/>
      <c r="J27" s="365"/>
      <c r="K27" s="352">
        <f>IF(SUM(E21:E27)&gt;40, SUM(E21:E27)-40, 0)</f>
        <v>0</v>
      </c>
      <c r="L27" s="631"/>
      <c r="M27" s="632"/>
      <c r="N27" s="633"/>
      <c r="O27" s="332"/>
      <c r="P27" s="314"/>
      <c r="Q27" s="314"/>
      <c r="R27" s="314"/>
      <c r="S27" s="314"/>
      <c r="T27" s="314"/>
      <c r="U27" s="314"/>
      <c r="V27" s="314"/>
      <c r="W27" s="314"/>
      <c r="X27" s="314"/>
      <c r="Y27" s="314"/>
      <c r="Z27" s="314"/>
    </row>
    <row r="28" spans="1:26" s="347" customFormat="1" ht="18" customHeight="1">
      <c r="A28" s="488">
        <v>15</v>
      </c>
      <c r="B28" s="489"/>
      <c r="C28" s="490"/>
      <c r="D28" s="489"/>
      <c r="E28" s="366">
        <f t="shared" si="0"/>
        <v>0</v>
      </c>
      <c r="F28" s="489"/>
      <c r="G28" s="489"/>
      <c r="H28" s="489"/>
      <c r="I28" s="489"/>
      <c r="J28" s="491"/>
      <c r="K28" s="491"/>
      <c r="L28" s="634"/>
      <c r="M28" s="635"/>
      <c r="N28" s="636"/>
      <c r="O28" s="332"/>
      <c r="P28" s="314"/>
      <c r="Q28" s="314"/>
      <c r="R28" s="314"/>
      <c r="S28" s="314"/>
      <c r="T28" s="314"/>
      <c r="U28" s="314"/>
      <c r="V28" s="314"/>
      <c r="W28" s="314"/>
      <c r="X28" s="314"/>
      <c r="Y28" s="314"/>
      <c r="Z28" s="314"/>
    </row>
    <row r="29" spans="1:26" s="347" customFormat="1" ht="18" customHeight="1">
      <c r="A29" s="354">
        <v>16</v>
      </c>
      <c r="B29" s="348"/>
      <c r="C29" s="348"/>
      <c r="D29" s="348"/>
      <c r="E29" s="350">
        <f t="shared" si="0"/>
        <v>0</v>
      </c>
      <c r="F29" s="351"/>
      <c r="G29" s="348"/>
      <c r="H29" s="348"/>
      <c r="I29" s="348"/>
      <c r="J29" s="352"/>
      <c r="K29" s="486"/>
      <c r="L29" s="648"/>
      <c r="M29" s="649"/>
      <c r="N29" s="650"/>
      <c r="O29" s="332"/>
      <c r="P29" s="314"/>
      <c r="Q29" s="314"/>
      <c r="R29" s="314"/>
      <c r="S29" s="314"/>
      <c r="T29" s="314"/>
      <c r="U29" s="314"/>
      <c r="V29" s="314"/>
      <c r="W29" s="314"/>
      <c r="X29" s="314"/>
      <c r="Y29" s="314"/>
      <c r="Z29" s="314"/>
    </row>
    <row r="30" spans="1:26" s="347" customFormat="1" ht="18" customHeight="1">
      <c r="A30" s="354">
        <v>17</v>
      </c>
      <c r="B30" s="355"/>
      <c r="C30" s="356"/>
      <c r="D30" s="355"/>
      <c r="E30" s="357">
        <f t="shared" si="0"/>
        <v>0</v>
      </c>
      <c r="F30" s="348"/>
      <c r="G30" s="348"/>
      <c r="H30" s="348"/>
      <c r="I30" s="348"/>
      <c r="J30" s="352"/>
      <c r="K30" s="352"/>
      <c r="L30" s="651"/>
      <c r="M30" s="652"/>
      <c r="N30" s="653"/>
      <c r="O30" s="332"/>
      <c r="P30" s="314"/>
      <c r="Q30" s="314"/>
      <c r="R30" s="314"/>
      <c r="S30" s="314"/>
      <c r="T30" s="314"/>
      <c r="U30" s="314"/>
      <c r="V30" s="314"/>
      <c r="W30" s="314"/>
      <c r="X30" s="314"/>
      <c r="Y30" s="314"/>
      <c r="Z30" s="314"/>
    </row>
    <row r="31" spans="1:26" s="347" customFormat="1" ht="18" customHeight="1">
      <c r="A31" s="370">
        <v>18</v>
      </c>
      <c r="B31" s="359"/>
      <c r="C31" s="359"/>
      <c r="D31" s="359"/>
      <c r="E31" s="357">
        <f t="shared" si="0"/>
        <v>0</v>
      </c>
      <c r="F31" s="351"/>
      <c r="G31" s="348"/>
      <c r="H31" s="348"/>
      <c r="I31" s="348"/>
      <c r="J31" s="352"/>
      <c r="K31" s="352"/>
      <c r="L31" s="654"/>
      <c r="M31" s="655"/>
      <c r="N31" s="656"/>
      <c r="O31" s="332"/>
      <c r="P31" s="314"/>
      <c r="Q31" s="314"/>
      <c r="R31" s="314"/>
      <c r="S31" s="314"/>
      <c r="T31" s="314"/>
      <c r="U31" s="314"/>
      <c r="V31" s="314"/>
      <c r="W31" s="314"/>
      <c r="X31" s="314"/>
      <c r="Y31" s="314"/>
      <c r="Z31" s="314"/>
    </row>
    <row r="32" spans="1:26" s="347" customFormat="1" ht="18" customHeight="1">
      <c r="A32" s="370">
        <v>19</v>
      </c>
      <c r="B32" s="359"/>
      <c r="C32" s="359"/>
      <c r="D32" s="359"/>
      <c r="E32" s="358">
        <f t="shared" si="0"/>
        <v>0</v>
      </c>
      <c r="F32" s="351"/>
      <c r="G32" s="348"/>
      <c r="H32" s="348"/>
      <c r="I32" s="348"/>
      <c r="J32" s="352"/>
      <c r="K32" s="352"/>
      <c r="L32" s="654"/>
      <c r="M32" s="655"/>
      <c r="N32" s="656"/>
      <c r="O32" s="332"/>
      <c r="P32" s="314"/>
      <c r="Q32" s="314"/>
      <c r="R32" s="314"/>
      <c r="S32" s="314"/>
      <c r="T32" s="314"/>
      <c r="U32" s="314"/>
      <c r="V32" s="314"/>
      <c r="W32" s="314"/>
      <c r="X32" s="314"/>
      <c r="Y32" s="314"/>
      <c r="Z32" s="314"/>
    </row>
    <row r="33" spans="1:26" s="347" customFormat="1" ht="18" customHeight="1">
      <c r="A33" s="354">
        <v>20</v>
      </c>
      <c r="B33" s="359"/>
      <c r="C33" s="359"/>
      <c r="D33" s="359"/>
      <c r="E33" s="350">
        <f t="shared" si="0"/>
        <v>0</v>
      </c>
      <c r="F33" s="368"/>
      <c r="G33" s="368"/>
      <c r="H33" s="368"/>
      <c r="I33" s="368"/>
      <c r="J33" s="369"/>
      <c r="K33" s="369"/>
      <c r="L33" s="628"/>
      <c r="M33" s="629"/>
      <c r="N33" s="630"/>
      <c r="O33" s="332"/>
      <c r="P33" s="314"/>
      <c r="Q33" s="314"/>
      <c r="R33" s="314"/>
      <c r="S33" s="314"/>
      <c r="T33" s="314"/>
      <c r="U33" s="314"/>
      <c r="V33" s="314"/>
      <c r="W33" s="314"/>
      <c r="X33" s="314"/>
      <c r="Y33" s="314"/>
      <c r="Z33" s="314"/>
    </row>
    <row r="34" spans="1:26" s="347" customFormat="1" ht="18" customHeight="1" thickBot="1">
      <c r="A34" s="372">
        <v>21</v>
      </c>
      <c r="B34" s="362"/>
      <c r="C34" s="362"/>
      <c r="D34" s="362"/>
      <c r="E34" s="364">
        <f t="shared" si="0"/>
        <v>0</v>
      </c>
      <c r="F34" s="362"/>
      <c r="G34" s="362"/>
      <c r="H34" s="362"/>
      <c r="I34" s="362"/>
      <c r="J34" s="365"/>
      <c r="K34" s="373">
        <f>IF(SUM(E28:E34)&gt;40, SUM(E28:E34)-40, 0)</f>
        <v>0</v>
      </c>
      <c r="L34" s="657"/>
      <c r="M34" s="658"/>
      <c r="N34" s="659"/>
      <c r="O34" s="332"/>
      <c r="P34" s="314"/>
      <c r="Q34" s="314"/>
      <c r="R34" s="314"/>
      <c r="S34" s="314"/>
      <c r="T34" s="314"/>
      <c r="U34" s="314"/>
      <c r="V34" s="314"/>
      <c r="W34" s="314"/>
      <c r="X34" s="314"/>
      <c r="Y34" s="314"/>
      <c r="Z34" s="314"/>
    </row>
    <row r="35" spans="1:26" s="347" customFormat="1" ht="18" customHeight="1">
      <c r="A35" s="492">
        <v>22</v>
      </c>
      <c r="B35" s="489"/>
      <c r="C35" s="490"/>
      <c r="D35" s="489"/>
      <c r="E35" s="366">
        <f t="shared" si="0"/>
        <v>0</v>
      </c>
      <c r="F35" s="489"/>
      <c r="G35" s="489"/>
      <c r="H35" s="489"/>
      <c r="I35" s="489"/>
      <c r="J35" s="491"/>
      <c r="K35" s="353"/>
      <c r="L35" s="634"/>
      <c r="M35" s="635"/>
      <c r="N35" s="636"/>
      <c r="O35" s="332"/>
      <c r="P35" s="314"/>
      <c r="Q35" s="314"/>
      <c r="R35" s="314"/>
      <c r="S35" s="314"/>
      <c r="T35" s="314"/>
      <c r="U35" s="314"/>
      <c r="V35" s="314"/>
      <c r="W35" s="314"/>
      <c r="X35" s="314"/>
      <c r="Y35" s="314"/>
      <c r="Z35" s="314"/>
    </row>
    <row r="36" spans="1:26" s="347" customFormat="1" ht="18" customHeight="1">
      <c r="A36" s="354">
        <v>23</v>
      </c>
      <c r="B36" s="348"/>
      <c r="C36" s="349"/>
      <c r="D36" s="348"/>
      <c r="E36" s="351">
        <f t="shared" si="0"/>
        <v>0</v>
      </c>
      <c r="F36" s="348"/>
      <c r="G36" s="348"/>
      <c r="H36" s="348"/>
      <c r="I36" s="348"/>
      <c r="J36" s="352"/>
      <c r="K36" s="486"/>
      <c r="L36" s="637"/>
      <c r="M36" s="638"/>
      <c r="N36" s="639"/>
      <c r="O36" s="332"/>
      <c r="P36" s="314"/>
      <c r="Q36" s="314"/>
      <c r="R36" s="314"/>
      <c r="S36" s="314"/>
      <c r="T36" s="314"/>
      <c r="U36" s="314"/>
      <c r="V36" s="314"/>
      <c r="W36" s="314"/>
      <c r="X36" s="314"/>
      <c r="Y36" s="314"/>
      <c r="Z36" s="314"/>
    </row>
    <row r="37" spans="1:26" s="347" customFormat="1" ht="18" customHeight="1">
      <c r="A37" s="354">
        <v>24</v>
      </c>
      <c r="B37" s="355"/>
      <c r="C37" s="356"/>
      <c r="D37" s="355"/>
      <c r="E37" s="350">
        <f t="shared" si="0"/>
        <v>0</v>
      </c>
      <c r="F37" s="348"/>
      <c r="G37" s="348"/>
      <c r="H37" s="348"/>
      <c r="I37" s="348"/>
      <c r="J37" s="352"/>
      <c r="K37" s="352"/>
      <c r="L37" s="625"/>
      <c r="M37" s="626"/>
      <c r="N37" s="627"/>
      <c r="O37" s="332"/>
      <c r="P37" s="314"/>
      <c r="Q37" s="314"/>
      <c r="R37" s="314"/>
      <c r="S37" s="314"/>
      <c r="T37" s="314"/>
      <c r="U37" s="314"/>
      <c r="V37" s="314"/>
      <c r="W37" s="314"/>
      <c r="X37" s="314"/>
      <c r="Y37" s="314"/>
      <c r="Z37" s="314"/>
    </row>
    <row r="38" spans="1:26" s="347" customFormat="1" ht="18" customHeight="1">
      <c r="A38" s="370">
        <v>25</v>
      </c>
      <c r="B38" s="355"/>
      <c r="C38" s="355"/>
      <c r="D38" s="355"/>
      <c r="E38" s="358">
        <f t="shared" si="0"/>
        <v>0</v>
      </c>
      <c r="F38" s="348"/>
      <c r="G38" s="348"/>
      <c r="H38" s="348"/>
      <c r="I38" s="348"/>
      <c r="J38" s="352"/>
      <c r="K38" s="352"/>
      <c r="L38" s="625"/>
      <c r="M38" s="626"/>
      <c r="N38" s="627"/>
      <c r="O38" s="332"/>
      <c r="P38" s="314"/>
      <c r="Q38" s="314"/>
      <c r="R38" s="314"/>
      <c r="S38" s="314"/>
      <c r="T38" s="314"/>
      <c r="U38" s="314"/>
      <c r="V38" s="314"/>
      <c r="W38" s="314"/>
      <c r="X38" s="314"/>
      <c r="Y38" s="314"/>
      <c r="Z38" s="314"/>
    </row>
    <row r="39" spans="1:26" s="347" customFormat="1" ht="18" customHeight="1">
      <c r="A39" s="370">
        <v>26</v>
      </c>
      <c r="B39" s="355"/>
      <c r="C39" s="355"/>
      <c r="D39" s="355"/>
      <c r="E39" s="358">
        <f t="shared" si="0"/>
        <v>0</v>
      </c>
      <c r="F39" s="348"/>
      <c r="G39" s="348"/>
      <c r="H39" s="348"/>
      <c r="I39" s="348"/>
      <c r="J39" s="352"/>
      <c r="K39" s="352"/>
      <c r="L39" s="625"/>
      <c r="M39" s="626"/>
      <c r="N39" s="627"/>
      <c r="O39" s="332"/>
      <c r="P39" s="314"/>
      <c r="Q39" s="314"/>
      <c r="R39" s="314"/>
      <c r="S39" s="314"/>
      <c r="T39" s="314"/>
      <c r="U39" s="314"/>
      <c r="V39" s="314"/>
      <c r="W39" s="314"/>
      <c r="X39" s="314"/>
      <c r="Y39" s="314"/>
      <c r="Z39" s="314"/>
    </row>
    <row r="40" spans="1:26" s="347" customFormat="1" ht="18" customHeight="1">
      <c r="A40" s="354">
        <v>27</v>
      </c>
      <c r="B40" s="355"/>
      <c r="C40" s="367"/>
      <c r="D40" s="368"/>
      <c r="E40" s="350">
        <f t="shared" si="0"/>
        <v>0</v>
      </c>
      <c r="F40" s="368"/>
      <c r="G40" s="368"/>
      <c r="H40" s="368"/>
      <c r="I40" s="368"/>
      <c r="J40" s="369"/>
      <c r="K40" s="371"/>
      <c r="L40" s="628"/>
      <c r="M40" s="629"/>
      <c r="N40" s="630"/>
      <c r="O40" s="332"/>
      <c r="P40" s="314"/>
      <c r="Q40" s="314"/>
      <c r="R40" s="314"/>
      <c r="S40" s="314"/>
      <c r="T40" s="314"/>
      <c r="U40" s="314"/>
      <c r="V40" s="314"/>
      <c r="W40" s="314"/>
      <c r="X40" s="314"/>
      <c r="Y40" s="314"/>
      <c r="Z40" s="314"/>
    </row>
    <row r="41" spans="1:26" s="347" customFormat="1" ht="18" customHeight="1" thickBot="1">
      <c r="A41" s="372">
        <v>28</v>
      </c>
      <c r="B41" s="362"/>
      <c r="C41" s="363"/>
      <c r="D41" s="362"/>
      <c r="E41" s="364">
        <f t="shared" si="0"/>
        <v>0</v>
      </c>
      <c r="F41" s="362"/>
      <c r="G41" s="362"/>
      <c r="H41" s="362"/>
      <c r="I41" s="362"/>
      <c r="J41" s="365"/>
      <c r="K41" s="486">
        <f>IF(SUM(E35:E41)&gt;40, SUM(E35:E41)-40, 0)</f>
        <v>0</v>
      </c>
      <c r="L41" s="631"/>
      <c r="M41" s="632"/>
      <c r="N41" s="633"/>
      <c r="O41" s="332"/>
      <c r="P41" s="314"/>
      <c r="Q41" s="314"/>
      <c r="R41" s="314"/>
      <c r="S41" s="314"/>
      <c r="T41" s="314"/>
      <c r="U41" s="314"/>
      <c r="V41" s="314"/>
      <c r="W41" s="314"/>
      <c r="X41" s="314"/>
      <c r="Y41" s="314"/>
      <c r="Z41" s="314"/>
    </row>
    <row r="42" spans="1:26" s="347" customFormat="1" ht="18" customHeight="1">
      <c r="A42" s="492">
        <v>29</v>
      </c>
      <c r="B42" s="489"/>
      <c r="C42" s="490"/>
      <c r="D42" s="489"/>
      <c r="E42" s="366">
        <f t="shared" si="0"/>
        <v>0</v>
      </c>
      <c r="F42" s="489"/>
      <c r="G42" s="489"/>
      <c r="H42" s="489"/>
      <c r="I42" s="489"/>
      <c r="J42" s="491"/>
      <c r="K42" s="353"/>
      <c r="L42" s="634"/>
      <c r="M42" s="635"/>
      <c r="N42" s="636"/>
      <c r="O42" s="332"/>
      <c r="P42" s="314"/>
      <c r="Q42" s="314"/>
      <c r="R42" s="314"/>
      <c r="S42" s="314"/>
      <c r="T42" s="314"/>
      <c r="U42" s="314"/>
      <c r="V42" s="314"/>
      <c r="W42" s="314"/>
      <c r="X42" s="314"/>
      <c r="Y42" s="314"/>
      <c r="Z42" s="314"/>
    </row>
    <row r="43" spans="1:26" s="347" customFormat="1" ht="18" customHeight="1">
      <c r="A43" s="354">
        <v>30</v>
      </c>
      <c r="B43" s="348"/>
      <c r="C43" s="349"/>
      <c r="D43" s="348"/>
      <c r="E43" s="350">
        <f t="shared" si="0"/>
        <v>0</v>
      </c>
      <c r="F43" s="348"/>
      <c r="G43" s="348"/>
      <c r="H43" s="348"/>
      <c r="I43" s="348"/>
      <c r="J43" s="352"/>
      <c r="K43" s="352"/>
      <c r="L43" s="637"/>
      <c r="M43" s="638"/>
      <c r="N43" s="639"/>
      <c r="O43" s="332"/>
      <c r="P43" s="314"/>
      <c r="Q43" s="314"/>
      <c r="R43" s="314"/>
      <c r="S43" s="314"/>
      <c r="T43" s="314"/>
      <c r="U43" s="314"/>
      <c r="V43" s="314"/>
      <c r="W43" s="314"/>
      <c r="X43" s="314"/>
      <c r="Y43" s="314"/>
      <c r="Z43" s="314"/>
    </row>
    <row r="44" spans="1:26" s="347" customFormat="1" ht="18" customHeight="1">
      <c r="A44" s="354"/>
      <c r="B44" s="355"/>
      <c r="C44" s="356"/>
      <c r="D44" s="355"/>
      <c r="E44" s="358"/>
      <c r="F44" s="348"/>
      <c r="G44" s="348"/>
      <c r="H44" s="348"/>
      <c r="I44" s="348"/>
      <c r="J44" s="352"/>
      <c r="K44" s="360"/>
      <c r="L44" s="640"/>
      <c r="M44" s="641"/>
      <c r="N44" s="642"/>
      <c r="O44" s="332"/>
      <c r="P44" s="314"/>
      <c r="Q44" s="314"/>
      <c r="R44" s="314"/>
      <c r="S44" s="314"/>
      <c r="T44" s="314"/>
      <c r="U44" s="314"/>
      <c r="V44" s="314"/>
      <c r="W44" s="314"/>
      <c r="X44" s="314"/>
      <c r="Y44" s="314"/>
      <c r="Z44" s="314"/>
    </row>
    <row r="45" spans="1:26" s="347" customFormat="1" ht="18" customHeight="1" thickBot="1">
      <c r="A45" s="374"/>
      <c r="B45" s="375"/>
      <c r="C45" s="376"/>
      <c r="D45" s="377"/>
      <c r="E45" s="378"/>
      <c r="F45" s="379"/>
      <c r="G45" s="380"/>
      <c r="H45" s="379"/>
      <c r="I45" s="380"/>
      <c r="J45" s="381"/>
      <c r="K45" s="382"/>
      <c r="L45" s="643"/>
      <c r="M45" s="644"/>
      <c r="N45" s="645"/>
      <c r="O45" s="332"/>
      <c r="P45" s="314"/>
      <c r="Q45" s="314"/>
      <c r="R45" s="314"/>
      <c r="S45" s="314"/>
      <c r="T45" s="314"/>
      <c r="U45" s="314"/>
      <c r="V45" s="314"/>
      <c r="W45" s="314"/>
      <c r="X45" s="314"/>
      <c r="Y45" s="314"/>
      <c r="Z45" s="314"/>
    </row>
    <row r="46" spans="1:26" ht="18" customHeight="1" thickTop="1" thickBot="1">
      <c r="A46" s="383" t="s">
        <v>12</v>
      </c>
      <c r="B46" s="384">
        <f>SUM(B14:B44)</f>
        <v>0</v>
      </c>
      <c r="C46" s="385">
        <f>SUM(C14:C44)</f>
        <v>0</v>
      </c>
      <c r="D46" s="385">
        <f>SUM(D14:D44)</f>
        <v>0</v>
      </c>
      <c r="E46" s="386">
        <f t="shared" ref="E46:K46" si="1">SUM(E14:E44)</f>
        <v>0</v>
      </c>
      <c r="F46" s="387">
        <f t="shared" si="1"/>
        <v>0</v>
      </c>
      <c r="G46" s="388">
        <f t="shared" si="1"/>
        <v>0</v>
      </c>
      <c r="H46" s="389">
        <f t="shared" si="1"/>
        <v>0</v>
      </c>
      <c r="I46" s="390">
        <f t="shared" si="1"/>
        <v>0</v>
      </c>
      <c r="J46" s="391">
        <f>SUM(J14:J44)</f>
        <v>0</v>
      </c>
      <c r="K46" s="389">
        <f t="shared" si="1"/>
        <v>0</v>
      </c>
      <c r="L46" s="646"/>
      <c r="M46" s="647"/>
      <c r="N46" s="392"/>
    </row>
    <row r="47" spans="1:26" ht="16.5" thickTop="1">
      <c r="A47" s="393" t="s">
        <v>13</v>
      </c>
      <c r="B47" s="394"/>
      <c r="C47" s="395"/>
      <c r="D47" s="396"/>
      <c r="E47" s="396"/>
      <c r="F47" s="397"/>
      <c r="G47" s="396"/>
      <c r="H47" s="396"/>
      <c r="I47" s="396"/>
      <c r="J47" s="397"/>
      <c r="K47" s="396"/>
      <c r="L47" s="398"/>
      <c r="M47" s="399"/>
      <c r="N47" s="392"/>
    </row>
    <row r="48" spans="1:26" ht="18">
      <c r="A48" s="400"/>
      <c r="B48" s="401"/>
      <c r="C48" s="401"/>
      <c r="D48" s="401"/>
      <c r="E48" s="401"/>
      <c r="F48" s="623"/>
      <c r="G48" s="623"/>
      <c r="H48" s="623"/>
      <c r="I48" s="623"/>
      <c r="J48" s="402"/>
      <c r="K48" s="402"/>
      <c r="L48" s="402"/>
      <c r="M48" s="403"/>
      <c r="N48" s="392"/>
    </row>
    <row r="49" spans="1:14" s="315" customFormat="1">
      <c r="A49" s="404" t="s">
        <v>14</v>
      </c>
      <c r="B49" s="405"/>
      <c r="C49" s="406"/>
      <c r="D49" s="620" t="s">
        <v>10</v>
      </c>
      <c r="E49" s="620"/>
      <c r="F49" s="623"/>
      <c r="G49" s="623"/>
      <c r="H49" s="623"/>
      <c r="I49" s="623"/>
      <c r="J49" s="407"/>
      <c r="K49" s="402"/>
      <c r="L49" s="402"/>
      <c r="M49" s="403"/>
      <c r="N49" s="408"/>
    </row>
    <row r="50" spans="1:14" s="315" customFormat="1">
      <c r="A50" s="337"/>
      <c r="B50" s="332"/>
      <c r="C50" s="332"/>
      <c r="D50" s="332"/>
      <c r="E50" s="332"/>
      <c r="F50" s="623"/>
      <c r="G50" s="623"/>
      <c r="H50" s="623"/>
      <c r="I50" s="623"/>
      <c r="J50" s="624"/>
      <c r="K50" s="402"/>
      <c r="L50" s="402"/>
      <c r="M50" s="403"/>
      <c r="N50" s="409"/>
    </row>
    <row r="51" spans="1:14" s="315" customFormat="1" ht="15.95" customHeight="1">
      <c r="A51" s="410"/>
      <c r="B51" s="411"/>
      <c r="C51" s="411"/>
      <c r="D51" s="411"/>
      <c r="E51" s="411"/>
      <c r="F51" s="616"/>
      <c r="G51" s="616"/>
      <c r="H51" s="616"/>
      <c r="I51" s="616"/>
      <c r="J51" s="624"/>
      <c r="K51" s="412"/>
      <c r="L51" s="412"/>
      <c r="M51" s="413"/>
      <c r="N51" s="414"/>
    </row>
    <row r="52" spans="1:14" s="315" customFormat="1" ht="15.95" customHeight="1">
      <c r="A52" s="404" t="s">
        <v>16</v>
      </c>
      <c r="B52" s="406"/>
      <c r="C52" s="406"/>
      <c r="D52" s="620" t="s">
        <v>10</v>
      </c>
      <c r="E52" s="620"/>
      <c r="F52" s="616"/>
      <c r="G52" s="616"/>
      <c r="H52" s="616"/>
      <c r="I52" s="616"/>
      <c r="J52" s="624"/>
      <c r="K52" s="412"/>
      <c r="L52" s="412"/>
      <c r="M52" s="415"/>
      <c r="N52" s="416"/>
    </row>
    <row r="53" spans="1:14" s="315" customFormat="1" ht="15.95" customHeight="1">
      <c r="A53" s="337"/>
      <c r="B53" s="332"/>
      <c r="C53" s="332"/>
      <c r="D53" s="332"/>
      <c r="E53" s="332"/>
      <c r="F53" s="616"/>
      <c r="G53" s="616"/>
      <c r="H53" s="616"/>
      <c r="I53" s="616"/>
      <c r="J53" s="417"/>
      <c r="K53" s="412"/>
      <c r="L53" s="412"/>
      <c r="M53" s="413"/>
      <c r="N53" s="416"/>
    </row>
    <row r="54" spans="1:14" s="315" customFormat="1" ht="15.95" customHeight="1">
      <c r="A54" s="410"/>
      <c r="B54" s="411"/>
      <c r="C54" s="411"/>
      <c r="D54" s="411"/>
      <c r="E54" s="411"/>
      <c r="F54" s="616"/>
      <c r="G54" s="616"/>
      <c r="H54" s="616"/>
      <c r="I54" s="616"/>
      <c r="J54" s="412"/>
      <c r="K54" s="412"/>
      <c r="L54" s="412"/>
      <c r="M54" s="415"/>
      <c r="N54" s="416"/>
    </row>
    <row r="55" spans="1:14" s="315" customFormat="1" ht="15.95" customHeight="1">
      <c r="A55" s="404" t="s">
        <v>16</v>
      </c>
      <c r="B55" s="406"/>
      <c r="C55" s="406"/>
      <c r="D55" s="620" t="s">
        <v>10</v>
      </c>
      <c r="E55" s="620"/>
      <c r="F55" s="616"/>
      <c r="G55" s="616"/>
      <c r="H55" s="616"/>
      <c r="I55" s="616"/>
      <c r="J55" s="412"/>
      <c r="K55" s="412"/>
      <c r="L55" s="412"/>
      <c r="M55" s="413"/>
      <c r="N55" s="416"/>
    </row>
    <row r="56" spans="1:14" s="315" customFormat="1" ht="13.5" customHeight="1">
      <c r="A56" s="418"/>
      <c r="B56" s="419"/>
      <c r="C56" s="419"/>
      <c r="D56" s="419"/>
      <c r="E56" s="419"/>
      <c r="F56" s="419"/>
      <c r="G56" s="419"/>
      <c r="H56" s="419"/>
      <c r="I56" s="419"/>
      <c r="J56" s="419"/>
      <c r="K56" s="419"/>
      <c r="L56" s="420"/>
      <c r="M56" s="421"/>
      <c r="N56" s="416"/>
    </row>
    <row r="57" spans="1:14" s="315" customFormat="1" ht="13.5" customHeight="1">
      <c r="A57" s="422" t="s">
        <v>109</v>
      </c>
      <c r="B57" s="423">
        <f>+E46</f>
        <v>0</v>
      </c>
      <c r="C57" s="419"/>
      <c r="D57" s="419"/>
      <c r="E57" s="424"/>
      <c r="F57" s="425"/>
      <c r="G57" s="426"/>
      <c r="H57" s="426"/>
      <c r="I57" s="427"/>
      <c r="J57" s="427"/>
      <c r="K57" s="427"/>
      <c r="L57" s="621"/>
      <c r="M57" s="622"/>
      <c r="N57" s="416"/>
    </row>
    <row r="58" spans="1:14" s="315" customFormat="1" ht="13.5" customHeight="1">
      <c r="A58" s="428" t="s">
        <v>15</v>
      </c>
      <c r="B58" s="423">
        <f>G46</f>
        <v>0</v>
      </c>
      <c r="C58" s="419"/>
      <c r="D58" s="419"/>
      <c r="E58" s="424"/>
      <c r="F58" s="425"/>
      <c r="G58" s="426"/>
      <c r="H58" s="426"/>
      <c r="I58" s="427"/>
      <c r="J58" s="427"/>
      <c r="K58" s="427"/>
      <c r="L58" s="621"/>
      <c r="M58" s="622"/>
      <c r="N58" s="409"/>
    </row>
    <row r="59" spans="1:14" s="315" customFormat="1" ht="13.5" customHeight="1">
      <c r="A59" s="428" t="s">
        <v>21</v>
      </c>
      <c r="B59" s="423">
        <f>H46</f>
        <v>0</v>
      </c>
      <c r="C59" s="419"/>
      <c r="D59" s="419"/>
      <c r="E59" s="424"/>
      <c r="F59" s="425"/>
      <c r="G59" s="429"/>
      <c r="H59" s="429"/>
      <c r="I59" s="429"/>
      <c r="J59" s="429"/>
      <c r="K59" s="429"/>
      <c r="L59" s="621"/>
      <c r="M59" s="622"/>
      <c r="N59" s="414"/>
    </row>
    <row r="60" spans="1:14" s="315" customFormat="1" ht="13.5" customHeight="1" thickBot="1">
      <c r="A60" s="428" t="s">
        <v>22</v>
      </c>
      <c r="B60" s="423">
        <f>I46</f>
        <v>0</v>
      </c>
      <c r="C60" s="472"/>
      <c r="D60" s="532" t="s">
        <v>17</v>
      </c>
      <c r="E60" s="532"/>
      <c r="F60" s="532"/>
      <c r="G60" s="532"/>
      <c r="H60" s="532"/>
      <c r="I60" s="532"/>
      <c r="J60" s="532"/>
      <c r="K60" s="532"/>
      <c r="L60" s="532"/>
      <c r="M60" s="533"/>
      <c r="N60" s="268"/>
    </row>
    <row r="61" spans="1:14" s="315" customFormat="1" ht="27.75" customHeight="1" thickTop="1" thickBot="1">
      <c r="A61" s="428" t="s">
        <v>112</v>
      </c>
      <c r="B61" s="423">
        <f>J46</f>
        <v>0</v>
      </c>
      <c r="C61" s="50"/>
      <c r="D61" s="51"/>
      <c r="E61" s="160" t="s">
        <v>4</v>
      </c>
      <c r="F61" s="161" t="s">
        <v>109</v>
      </c>
      <c r="G61" s="162" t="s">
        <v>200</v>
      </c>
      <c r="H61" s="245" t="s">
        <v>199</v>
      </c>
      <c r="I61" s="163" t="s">
        <v>124</v>
      </c>
      <c r="J61" s="164" t="s">
        <v>121</v>
      </c>
      <c r="K61" s="164" t="s">
        <v>122</v>
      </c>
      <c r="L61" s="164" t="s">
        <v>168</v>
      </c>
      <c r="M61" s="248" t="s">
        <v>109</v>
      </c>
      <c r="N61" s="270" t="s">
        <v>170</v>
      </c>
    </row>
    <row r="62" spans="1:14" s="315" customFormat="1" ht="18.75" customHeight="1" thickTop="1">
      <c r="A62" s="428" t="s">
        <v>169</v>
      </c>
      <c r="B62" s="430">
        <f>K46</f>
        <v>0</v>
      </c>
      <c r="C62" s="159" t="str">
        <f>B11</f>
        <v xml:space="preserve">d. </v>
      </c>
      <c r="D62" s="87" t="s">
        <v>18</v>
      </c>
      <c r="E62" s="165">
        <f>M6</f>
        <v>0</v>
      </c>
      <c r="F62" s="166">
        <f>B46</f>
        <v>0</v>
      </c>
      <c r="G62" s="485">
        <f>MROUND(H62,0.25)</f>
        <v>0</v>
      </c>
      <c r="H62" s="484"/>
      <c r="I62" s="308"/>
      <c r="J62" s="309"/>
      <c r="K62" s="309"/>
      <c r="L62" s="309"/>
      <c r="M62" s="301">
        <f>F62+G62+I62+J62+K62-L62</f>
        <v>0</v>
      </c>
      <c r="N62" s="300"/>
    </row>
    <row r="63" spans="1:14" s="315" customFormat="1" ht="15.75">
      <c r="A63" s="428" t="s">
        <v>130</v>
      </c>
      <c r="B63" s="423">
        <f>F46</f>
        <v>0</v>
      </c>
      <c r="C63" s="159" t="str">
        <f>C11</f>
        <v xml:space="preserve">d. </v>
      </c>
      <c r="D63" s="87" t="s">
        <v>19</v>
      </c>
      <c r="E63" s="167">
        <f>M7</f>
        <v>0</v>
      </c>
      <c r="F63" s="168">
        <f>C46</f>
        <v>0</v>
      </c>
      <c r="G63" s="485">
        <f>MROUND(H63,0.25)</f>
        <v>0</v>
      </c>
      <c r="H63" s="484"/>
      <c r="I63" s="308"/>
      <c r="J63" s="309"/>
      <c r="K63" s="309"/>
      <c r="L63" s="309"/>
      <c r="M63" s="302">
        <f>F63+G63+I63+J63+K63-L63</f>
        <v>0</v>
      </c>
      <c r="N63" s="303"/>
    </row>
    <row r="64" spans="1:14" s="315" customFormat="1" ht="16.5" thickBot="1">
      <c r="A64" s="431"/>
      <c r="B64" s="423"/>
      <c r="C64" s="159" t="str">
        <f>D11</f>
        <v xml:space="preserve">d. </v>
      </c>
      <c r="D64" s="87" t="s">
        <v>20</v>
      </c>
      <c r="E64" s="167">
        <f>M8</f>
        <v>0</v>
      </c>
      <c r="F64" s="168">
        <f>D46</f>
        <v>0</v>
      </c>
      <c r="G64" s="485">
        <f>MROUND(H64,0.25)</f>
        <v>0</v>
      </c>
      <c r="H64" s="484"/>
      <c r="I64" s="310"/>
      <c r="J64" s="311"/>
      <c r="K64" s="311"/>
      <c r="L64" s="311"/>
      <c r="M64" s="304">
        <f>F64+G64+I64+J64+K64-L64</f>
        <v>0</v>
      </c>
      <c r="N64" s="305"/>
    </row>
    <row r="65" spans="1:14" s="315" customFormat="1" ht="16.5" thickTop="1">
      <c r="A65" s="432"/>
      <c r="B65" s="423">
        <f>B57+B58+B59+B60+B61-B62+B63</f>
        <v>0</v>
      </c>
      <c r="C65" s="48"/>
      <c r="D65" s="49"/>
      <c r="E65" s="169">
        <f>SUM(E62:E64)</f>
        <v>0</v>
      </c>
      <c r="F65" s="170">
        <f>SUM(F62:F64)</f>
        <v>0</v>
      </c>
      <c r="G65" s="170">
        <f>SUM(G62:G64)</f>
        <v>0</v>
      </c>
      <c r="H65" s="170">
        <f>F46</f>
        <v>0</v>
      </c>
      <c r="I65" s="263">
        <f>G46</f>
        <v>0</v>
      </c>
      <c r="J65" s="263">
        <f>H46</f>
        <v>0</v>
      </c>
      <c r="K65" s="263">
        <f>I46</f>
        <v>0</v>
      </c>
      <c r="L65" s="263">
        <f>K46</f>
        <v>0</v>
      </c>
      <c r="M65" s="264">
        <f>SUM(M62:M64)</f>
        <v>0</v>
      </c>
      <c r="N65" s="269"/>
    </row>
    <row r="66" spans="1:14" s="315" customFormat="1" ht="13.5" thickBot="1">
      <c r="A66" s="433"/>
      <c r="B66" s="434"/>
      <c r="C66" s="434"/>
      <c r="D66" s="434"/>
      <c r="E66" s="434"/>
      <c r="F66" s="434"/>
      <c r="G66" s="434"/>
      <c r="H66" s="434"/>
      <c r="I66" s="434"/>
      <c r="J66" s="434"/>
      <c r="K66" s="434"/>
      <c r="L66" s="435"/>
      <c r="M66" s="436"/>
      <c r="N66" s="414"/>
    </row>
    <row r="67" spans="1:14" s="315" customFormat="1" ht="13.5" thickTop="1">
      <c r="A67" s="314"/>
      <c r="B67" s="314"/>
      <c r="C67" s="314"/>
      <c r="D67" s="314"/>
      <c r="E67" s="314"/>
      <c r="F67" s="314"/>
      <c r="G67" s="314"/>
      <c r="H67" s="314"/>
      <c r="I67" s="314"/>
      <c r="J67" s="314"/>
      <c r="K67" s="314"/>
      <c r="L67" s="437"/>
      <c r="M67" s="438"/>
      <c r="N67" s="439"/>
    </row>
    <row r="68" spans="1:14" s="315" customFormat="1">
      <c r="A68" s="440"/>
      <c r="B68" s="440"/>
      <c r="C68" s="440"/>
      <c r="D68" s="440"/>
      <c r="E68" s="440"/>
      <c r="F68" s="440"/>
      <c r="G68" s="440"/>
      <c r="H68" s="441"/>
      <c r="I68" s="441"/>
      <c r="J68" s="441"/>
      <c r="K68" s="314"/>
      <c r="L68" s="442"/>
      <c r="M68" s="438"/>
    </row>
    <row r="69" spans="1:14" s="315" customFormat="1" ht="13.5" thickBot="1">
      <c r="A69" s="347"/>
      <c r="C69" s="443"/>
      <c r="D69" s="444" t="s">
        <v>24</v>
      </c>
      <c r="E69" s="445" t="s">
        <v>25</v>
      </c>
      <c r="F69" s="444" t="s">
        <v>26</v>
      </c>
      <c r="G69" s="444" t="s">
        <v>27</v>
      </c>
      <c r="H69" s="444" t="s">
        <v>28</v>
      </c>
      <c r="I69" s="314"/>
      <c r="J69" s="446" t="s">
        <v>94</v>
      </c>
      <c r="K69" s="314"/>
      <c r="L69" s="437"/>
      <c r="M69" s="438"/>
    </row>
    <row r="70" spans="1:14" s="315" customFormat="1" ht="15.75" thickTop="1">
      <c r="A70" s="447" t="s">
        <v>183</v>
      </c>
      <c r="B70" s="447"/>
      <c r="C70" s="448" t="s">
        <v>33</v>
      </c>
      <c r="D70" s="448">
        <v>5.7692E-2</v>
      </c>
      <c r="E70" s="449">
        <f>160*0.057692</f>
        <v>9.2307199999999998</v>
      </c>
      <c r="F70" s="449">
        <f>168*0.057692</f>
        <v>9.6922560000000004</v>
      </c>
      <c r="G70" s="449">
        <f>176*0.057692</f>
        <v>10.153791999999999</v>
      </c>
      <c r="H70" s="450">
        <f>184*0.057692</f>
        <v>10.615328</v>
      </c>
      <c r="I70" s="451"/>
      <c r="J70" s="452">
        <v>240</v>
      </c>
      <c r="K70" s="453"/>
      <c r="L70" s="454"/>
      <c r="M70" s="455"/>
    </row>
    <row r="71" spans="1:14" s="315" customFormat="1" ht="14.25">
      <c r="A71" s="347"/>
      <c r="B71" s="456" t="s">
        <v>21</v>
      </c>
      <c r="C71" s="448" t="s">
        <v>33</v>
      </c>
      <c r="D71" s="448">
        <v>4.6154000000000001E-2</v>
      </c>
      <c r="E71" s="449">
        <f>160*0.046154</f>
        <v>7.3846400000000001</v>
      </c>
      <c r="F71" s="449">
        <f>168*0.046154</f>
        <v>7.7538720000000003</v>
      </c>
      <c r="G71" s="449">
        <f>176*0.046154</f>
        <v>8.1231039999999997</v>
      </c>
      <c r="H71" s="449">
        <f>184*0.046154</f>
        <v>8.4923359999999999</v>
      </c>
      <c r="I71" s="457"/>
      <c r="J71" s="458"/>
      <c r="K71" s="453"/>
      <c r="L71" s="454"/>
      <c r="M71" s="455"/>
    </row>
    <row r="72" spans="1:14" s="315" customFormat="1">
      <c r="A72" s="459"/>
      <c r="B72" s="459"/>
      <c r="C72" s="459"/>
      <c r="D72" s="459"/>
      <c r="E72" s="459"/>
      <c r="F72" s="459"/>
      <c r="G72" s="459"/>
      <c r="H72" s="459"/>
      <c r="I72" s="459"/>
      <c r="J72" s="460"/>
      <c r="K72" s="314"/>
      <c r="L72" s="442">
        <f>SUM(E42:E43)</f>
        <v>0</v>
      </c>
      <c r="M72" s="438"/>
    </row>
    <row r="73" spans="1:14" s="315" customFormat="1">
      <c r="A73" s="440"/>
      <c r="B73" s="440"/>
      <c r="C73" s="440"/>
      <c r="D73" s="440"/>
      <c r="E73" s="440"/>
      <c r="F73" s="440"/>
      <c r="G73" s="440"/>
      <c r="H73" s="441"/>
      <c r="I73" s="441"/>
      <c r="J73" s="461"/>
      <c r="K73" s="314"/>
      <c r="L73" s="437"/>
      <c r="M73" s="438"/>
    </row>
    <row r="74" spans="1:14" s="315" customFormat="1" ht="13.5" thickBot="1">
      <c r="A74" s="443"/>
      <c r="C74" s="443"/>
      <c r="D74" s="444" t="s">
        <v>24</v>
      </c>
      <c r="E74" s="445" t="s">
        <v>25</v>
      </c>
      <c r="F74" s="444" t="s">
        <v>26</v>
      </c>
      <c r="G74" s="444" t="s">
        <v>27</v>
      </c>
      <c r="H74" s="444" t="s">
        <v>28</v>
      </c>
      <c r="I74" s="462"/>
      <c r="J74" s="446" t="s">
        <v>94</v>
      </c>
      <c r="K74" s="314"/>
      <c r="L74" s="437"/>
      <c r="M74" s="438"/>
    </row>
    <row r="75" spans="1:14" s="315" customFormat="1" ht="15.75" thickTop="1">
      <c r="A75" s="447" t="s">
        <v>184</v>
      </c>
      <c r="B75" s="447"/>
      <c r="C75" s="448" t="s">
        <v>33</v>
      </c>
      <c r="D75" s="448">
        <v>6.9231000000000001E-2</v>
      </c>
      <c r="E75" s="449" t="s">
        <v>29</v>
      </c>
      <c r="F75" s="449">
        <v>11.630808</v>
      </c>
      <c r="G75" s="449">
        <v>12.184656</v>
      </c>
      <c r="H75" s="449">
        <v>12.738504000000001</v>
      </c>
      <c r="I75" s="453"/>
      <c r="J75" s="452">
        <v>288</v>
      </c>
      <c r="K75" s="453"/>
      <c r="L75" s="454"/>
      <c r="M75" s="455"/>
    </row>
    <row r="76" spans="1:14" s="315" customFormat="1" ht="14.25">
      <c r="A76" s="463"/>
      <c r="B76" s="456" t="s">
        <v>21</v>
      </c>
      <c r="C76" s="448" t="s">
        <v>33</v>
      </c>
      <c r="D76" s="448">
        <v>4.6154000000000001E-2</v>
      </c>
      <c r="E76" s="464">
        <f>160*0.046154</f>
        <v>7.3846400000000001</v>
      </c>
      <c r="F76" s="464">
        <f>168*0.046154</f>
        <v>7.7538720000000003</v>
      </c>
      <c r="G76" s="464">
        <f>176*0.046154</f>
        <v>8.1231039999999997</v>
      </c>
      <c r="H76" s="464">
        <f>184*0.046154</f>
        <v>8.4923359999999999</v>
      </c>
      <c r="I76" s="457"/>
      <c r="J76" s="454"/>
      <c r="K76" s="453"/>
      <c r="L76" s="454"/>
      <c r="M76" s="455"/>
    </row>
    <row r="77" spans="1:14" s="315" customFormat="1">
      <c r="A77" s="459"/>
      <c r="B77" s="459"/>
      <c r="C77" s="459"/>
      <c r="D77" s="459"/>
      <c r="E77" s="459"/>
      <c r="F77" s="459"/>
      <c r="G77" s="459"/>
      <c r="H77" s="459"/>
      <c r="I77" s="459"/>
      <c r="J77" s="460"/>
      <c r="K77" s="314"/>
      <c r="L77" s="437"/>
      <c r="M77" s="438"/>
    </row>
    <row r="78" spans="1:14" s="315" customFormat="1">
      <c r="A78" s="440"/>
      <c r="B78" s="440"/>
      <c r="C78" s="440"/>
      <c r="D78" s="440"/>
      <c r="E78" s="440"/>
      <c r="F78" s="440"/>
      <c r="G78" s="440"/>
      <c r="H78" s="440"/>
      <c r="I78" s="441"/>
      <c r="J78" s="461"/>
      <c r="K78" s="314"/>
      <c r="L78" s="437"/>
      <c r="M78" s="438"/>
    </row>
    <row r="79" spans="1:14" s="315" customFormat="1" ht="13.5" thickBot="1">
      <c r="A79" s="443"/>
      <c r="C79" s="443"/>
      <c r="D79" s="444" t="s">
        <v>24</v>
      </c>
      <c r="E79" s="445" t="s">
        <v>25</v>
      </c>
      <c r="F79" s="444" t="s">
        <v>26</v>
      </c>
      <c r="G79" s="444" t="s">
        <v>27</v>
      </c>
      <c r="H79" s="444" t="s">
        <v>28</v>
      </c>
      <c r="I79" s="314"/>
      <c r="J79" s="465" t="s">
        <v>94</v>
      </c>
      <c r="K79" s="314"/>
      <c r="L79" s="437"/>
      <c r="M79" s="438"/>
    </row>
    <row r="80" spans="1:14" s="315" customFormat="1" ht="15.75" thickTop="1">
      <c r="A80" s="447" t="s">
        <v>185</v>
      </c>
      <c r="B80" s="447"/>
      <c r="C80" s="448" t="s">
        <v>33</v>
      </c>
      <c r="D80" s="448">
        <v>8.0768999999999994E-2</v>
      </c>
      <c r="E80" s="449">
        <f>160*D80</f>
        <v>12.923039999999999</v>
      </c>
      <c r="F80" s="449">
        <f>168*D80</f>
        <v>13.569191999999999</v>
      </c>
      <c r="G80" s="449">
        <f>176*D80</f>
        <v>14.215343999999998</v>
      </c>
      <c r="H80" s="449">
        <f>184*D80</f>
        <v>14.861495999999999</v>
      </c>
      <c r="I80" s="451"/>
      <c r="J80" s="466">
        <v>336</v>
      </c>
      <c r="K80" s="453"/>
      <c r="L80" s="454"/>
      <c r="M80" s="455"/>
    </row>
    <row r="81" spans="1:13" s="315" customFormat="1" ht="14.25">
      <c r="A81" s="463"/>
      <c r="B81" s="456" t="s">
        <v>21</v>
      </c>
      <c r="C81" s="448" t="s">
        <v>33</v>
      </c>
      <c r="D81" s="448">
        <v>4.6154000000000001E-2</v>
      </c>
      <c r="E81" s="464">
        <f>160*0.046154</f>
        <v>7.3846400000000001</v>
      </c>
      <c r="F81" s="464">
        <f>168*0.046154</f>
        <v>7.7538720000000003</v>
      </c>
      <c r="G81" s="464">
        <f>176*0.046154</f>
        <v>8.1231039999999997</v>
      </c>
      <c r="H81" s="464">
        <f>184*0.046154</f>
        <v>8.4923359999999999</v>
      </c>
      <c r="I81" s="457"/>
      <c r="J81" s="454"/>
      <c r="K81" s="453"/>
      <c r="L81" s="454"/>
      <c r="M81" s="455"/>
    </row>
    <row r="82" spans="1:13" s="315" customFormat="1">
      <c r="A82" s="459"/>
      <c r="B82" s="459"/>
      <c r="C82" s="459"/>
      <c r="D82" s="459"/>
      <c r="E82" s="459"/>
      <c r="F82" s="459"/>
      <c r="G82" s="459"/>
      <c r="H82" s="459"/>
      <c r="I82" s="459"/>
      <c r="J82" s="460"/>
      <c r="K82" s="314"/>
      <c r="L82" s="437"/>
      <c r="M82" s="438"/>
    </row>
    <row r="83" spans="1:13" s="315" customFormat="1">
      <c r="A83" s="440"/>
      <c r="B83" s="440"/>
      <c r="C83" s="440"/>
      <c r="D83" s="440"/>
      <c r="E83" s="440"/>
      <c r="F83" s="440"/>
      <c r="G83" s="440"/>
      <c r="H83" s="440"/>
      <c r="I83" s="441"/>
      <c r="J83" s="461"/>
      <c r="K83" s="314"/>
      <c r="L83" s="437"/>
      <c r="M83" s="438"/>
    </row>
    <row r="84" spans="1:13" s="315" customFormat="1" ht="13.5" thickBot="1">
      <c r="A84" s="443"/>
      <c r="C84" s="443"/>
      <c r="D84" s="444" t="s">
        <v>24</v>
      </c>
      <c r="E84" s="445" t="s">
        <v>25</v>
      </c>
      <c r="F84" s="444" t="s">
        <v>26</v>
      </c>
      <c r="G84" s="444" t="s">
        <v>27</v>
      </c>
      <c r="H84" s="467" t="s">
        <v>28</v>
      </c>
      <c r="I84" s="314"/>
      <c r="J84" s="446" t="s">
        <v>94</v>
      </c>
      <c r="K84" s="314"/>
      <c r="L84" s="437"/>
      <c r="M84" s="438"/>
    </row>
    <row r="85" spans="1:13" s="315" customFormat="1" ht="15.75" thickTop="1">
      <c r="A85" s="447" t="s">
        <v>186</v>
      </c>
      <c r="B85" s="447"/>
      <c r="C85" s="448" t="s">
        <v>33</v>
      </c>
      <c r="D85" s="448">
        <v>9.2308000000000001E-2</v>
      </c>
      <c r="E85" s="449">
        <f>160*D85</f>
        <v>14.76928</v>
      </c>
      <c r="F85" s="449">
        <f>168*D85</f>
        <v>15.507744000000001</v>
      </c>
      <c r="G85" s="449">
        <f>176*D85</f>
        <v>16.246207999999999</v>
      </c>
      <c r="H85" s="468">
        <f>184*D85</f>
        <v>16.984672</v>
      </c>
      <c r="I85" s="451"/>
      <c r="J85" s="452">
        <v>384</v>
      </c>
      <c r="K85" s="453"/>
      <c r="L85" s="454"/>
      <c r="M85" s="455"/>
    </row>
    <row r="86" spans="1:13" s="315" customFormat="1" ht="14.25">
      <c r="A86" s="463"/>
      <c r="B86" s="456" t="s">
        <v>21</v>
      </c>
      <c r="C86" s="448" t="s">
        <v>33</v>
      </c>
      <c r="D86" s="448">
        <v>4.6154000000000001E-2</v>
      </c>
      <c r="E86" s="464">
        <f>160*0.046154</f>
        <v>7.3846400000000001</v>
      </c>
      <c r="F86" s="464">
        <f>168*0.046154</f>
        <v>7.7538720000000003</v>
      </c>
      <c r="G86" s="464">
        <f>176*0.046154</f>
        <v>8.1231039999999997</v>
      </c>
      <c r="H86" s="464">
        <f>184*0.046154</f>
        <v>8.4923359999999999</v>
      </c>
      <c r="I86" s="453"/>
      <c r="J86" s="458"/>
      <c r="K86" s="453"/>
      <c r="L86" s="454"/>
      <c r="M86" s="455"/>
    </row>
    <row r="87" spans="1:13" s="315" customFormat="1">
      <c r="A87" s="459"/>
      <c r="B87" s="459"/>
      <c r="C87" s="459"/>
      <c r="D87" s="459"/>
      <c r="E87" s="459"/>
      <c r="F87" s="459"/>
      <c r="G87" s="459"/>
      <c r="H87" s="459"/>
      <c r="I87" s="459"/>
      <c r="J87" s="459"/>
      <c r="K87" s="314"/>
      <c r="L87" s="437"/>
      <c r="M87" s="438"/>
    </row>
    <row r="88" spans="1:13" s="315" customFormat="1">
      <c r="A88" s="314"/>
      <c r="B88" s="314"/>
      <c r="C88" s="314"/>
      <c r="D88" s="314"/>
      <c r="E88" s="314"/>
      <c r="F88" s="314"/>
      <c r="G88" s="314"/>
      <c r="H88" s="314"/>
      <c r="I88" s="314"/>
      <c r="J88" s="314"/>
      <c r="K88" s="314"/>
      <c r="L88" s="437"/>
      <c r="M88" s="438"/>
    </row>
    <row r="89" spans="1:13" s="315" customFormat="1">
      <c r="A89" s="314"/>
      <c r="B89" s="314"/>
      <c r="C89" s="314"/>
      <c r="D89" s="314"/>
      <c r="E89" s="314"/>
      <c r="F89" s="314"/>
      <c r="G89" s="314"/>
      <c r="H89" s="314"/>
      <c r="I89" s="314"/>
      <c r="J89" s="314"/>
      <c r="K89" s="314"/>
      <c r="L89" s="437"/>
      <c r="M89" s="438"/>
    </row>
    <row r="90" spans="1:13" s="315" customFormat="1">
      <c r="A90" s="314"/>
      <c r="B90" s="314"/>
      <c r="C90" s="314"/>
      <c r="D90" s="314"/>
      <c r="E90" s="314"/>
      <c r="F90" s="314"/>
      <c r="G90" s="314"/>
      <c r="H90" s="314"/>
      <c r="I90" s="314"/>
      <c r="J90" s="314"/>
      <c r="K90" s="314"/>
      <c r="L90" s="437"/>
      <c r="M90" s="438"/>
    </row>
    <row r="91" spans="1:13" s="315" customFormat="1">
      <c r="A91" s="314"/>
      <c r="B91" s="314"/>
      <c r="C91" s="469"/>
      <c r="D91" s="314"/>
      <c r="E91" s="314"/>
      <c r="F91" s="314"/>
      <c r="G91" s="314"/>
      <c r="H91" s="314"/>
      <c r="I91" s="314"/>
      <c r="J91" s="314"/>
      <c r="K91" s="314"/>
      <c r="L91" s="437"/>
      <c r="M91" s="438"/>
    </row>
    <row r="92" spans="1:13" s="315" customFormat="1">
      <c r="A92" s="314"/>
      <c r="B92" s="314"/>
      <c r="C92" s="314"/>
      <c r="D92" s="314"/>
      <c r="E92" s="314"/>
      <c r="F92" s="314"/>
      <c r="G92" s="314"/>
      <c r="H92" s="314"/>
      <c r="I92" s="314"/>
      <c r="J92" s="314"/>
      <c r="K92" s="314"/>
      <c r="L92" s="437"/>
      <c r="M92" s="438"/>
    </row>
    <row r="93" spans="1:13" s="315" customFormat="1">
      <c r="A93" s="314"/>
      <c r="B93" s="314"/>
      <c r="C93" s="314"/>
      <c r="D93" s="314"/>
      <c r="E93" s="314"/>
      <c r="F93" s="314"/>
      <c r="G93" s="314"/>
      <c r="H93" s="314"/>
      <c r="I93" s="314"/>
      <c r="J93" s="314"/>
      <c r="K93" s="314"/>
      <c r="L93" s="437"/>
      <c r="M93" s="438"/>
    </row>
    <row r="94" spans="1:13" s="315" customFormat="1">
      <c r="A94" s="314"/>
      <c r="B94" s="314"/>
      <c r="C94" s="314"/>
      <c r="D94" s="314"/>
      <c r="E94" s="314"/>
      <c r="F94" s="314"/>
      <c r="G94" s="314"/>
      <c r="H94" s="314"/>
      <c r="I94" s="314"/>
      <c r="J94" s="314"/>
      <c r="K94" s="314"/>
      <c r="L94" s="437"/>
      <c r="M94" s="438"/>
    </row>
    <row r="95" spans="1:13" s="315" customFormat="1">
      <c r="A95" s="314"/>
      <c r="B95" s="314"/>
      <c r="C95" s="314"/>
      <c r="D95" s="314"/>
      <c r="E95" s="314"/>
      <c r="F95" s="314"/>
      <c r="G95" s="314"/>
      <c r="H95" s="314"/>
      <c r="I95" s="314"/>
      <c r="J95" s="314"/>
      <c r="K95" s="314"/>
      <c r="L95" s="437"/>
      <c r="M95" s="438"/>
    </row>
    <row r="96" spans="1:13" s="315" customFormat="1">
      <c r="A96" s="314"/>
      <c r="B96" s="314"/>
      <c r="C96" s="314"/>
      <c r="D96" s="314"/>
      <c r="E96" s="314"/>
      <c r="F96" s="314"/>
      <c r="G96" s="314"/>
      <c r="H96" s="314"/>
      <c r="I96" s="314"/>
      <c r="J96" s="314"/>
      <c r="K96" s="314"/>
      <c r="L96" s="437"/>
      <c r="M96" s="438"/>
    </row>
    <row r="97" spans="1:14" s="315" customFormat="1">
      <c r="A97" s="314"/>
      <c r="B97" s="314"/>
      <c r="C97" s="314"/>
      <c r="D97" s="314"/>
      <c r="E97" s="314"/>
      <c r="F97" s="314"/>
      <c r="G97" s="314"/>
      <c r="H97" s="314"/>
      <c r="I97" s="314"/>
      <c r="J97" s="314"/>
      <c r="K97" s="314"/>
      <c r="L97" s="437"/>
      <c r="M97" s="438"/>
      <c r="N97" s="332"/>
    </row>
    <row r="98" spans="1:14" s="314" customFormat="1">
      <c r="L98" s="437"/>
      <c r="M98" s="438"/>
      <c r="N98" s="332"/>
    </row>
    <row r="99" spans="1:14" s="314" customFormat="1">
      <c r="L99" s="437"/>
      <c r="M99" s="438"/>
      <c r="N99" s="332"/>
    </row>
    <row r="100" spans="1:14" s="314" customFormat="1">
      <c r="L100" s="437"/>
      <c r="M100" s="438"/>
      <c r="N100" s="332"/>
    </row>
    <row r="101" spans="1:14" s="314" customFormat="1">
      <c r="L101" s="437"/>
      <c r="M101" s="438"/>
      <c r="N101" s="332"/>
    </row>
    <row r="102" spans="1:14" s="314" customFormat="1">
      <c r="L102" s="437"/>
      <c r="M102" s="438"/>
      <c r="N102" s="332"/>
    </row>
    <row r="103" spans="1:14" s="314" customFormat="1">
      <c r="L103" s="437"/>
      <c r="M103" s="438"/>
      <c r="N103" s="332"/>
    </row>
    <row r="104" spans="1:14" s="314" customFormat="1">
      <c r="L104" s="437"/>
      <c r="M104" s="438"/>
      <c r="N104" s="332"/>
    </row>
    <row r="105" spans="1:14" s="314" customFormat="1">
      <c r="L105" s="437"/>
      <c r="M105" s="438"/>
      <c r="N105" s="332"/>
    </row>
    <row r="106" spans="1:14" s="314" customFormat="1">
      <c r="L106" s="437"/>
      <c r="M106" s="438"/>
      <c r="N106" s="332"/>
    </row>
    <row r="107" spans="1:14" s="314" customFormat="1">
      <c r="L107" s="437"/>
      <c r="M107" s="438"/>
      <c r="N107" s="332"/>
    </row>
    <row r="108" spans="1:14" s="314" customFormat="1">
      <c r="L108" s="437"/>
      <c r="M108" s="438"/>
      <c r="N108" s="332"/>
    </row>
    <row r="109" spans="1:14" s="314" customFormat="1">
      <c r="L109" s="437"/>
      <c r="M109" s="438"/>
      <c r="N109" s="332"/>
    </row>
    <row r="110" spans="1:14" s="314" customFormat="1">
      <c r="L110" s="437"/>
      <c r="M110" s="438"/>
      <c r="N110" s="332"/>
    </row>
    <row r="111" spans="1:14" s="314" customFormat="1">
      <c r="L111" s="437"/>
      <c r="M111" s="438"/>
      <c r="N111" s="332"/>
    </row>
    <row r="112" spans="1:14" s="314" customFormat="1">
      <c r="L112" s="437"/>
      <c r="M112" s="438"/>
      <c r="N112" s="332"/>
    </row>
    <row r="113" spans="12:14" s="314" customFormat="1">
      <c r="L113" s="437"/>
      <c r="M113" s="438"/>
      <c r="N113" s="332"/>
    </row>
    <row r="114" spans="12:14" s="314" customFormat="1">
      <c r="L114" s="437"/>
      <c r="M114" s="438"/>
      <c r="N114" s="332"/>
    </row>
    <row r="115" spans="12:14" s="314" customFormat="1">
      <c r="L115" s="437"/>
      <c r="M115" s="438"/>
      <c r="N115" s="332"/>
    </row>
    <row r="116" spans="12:14" s="314" customFormat="1">
      <c r="L116" s="437"/>
      <c r="M116" s="438"/>
      <c r="N116" s="332"/>
    </row>
    <row r="117" spans="12:14" s="314" customFormat="1">
      <c r="L117" s="437"/>
      <c r="M117" s="438"/>
      <c r="N117" s="332"/>
    </row>
    <row r="118" spans="12:14" s="314" customFormat="1">
      <c r="L118" s="437"/>
      <c r="M118" s="438"/>
      <c r="N118" s="332"/>
    </row>
    <row r="119" spans="12:14" s="314" customFormat="1">
      <c r="L119" s="437"/>
      <c r="M119" s="438"/>
      <c r="N119" s="332"/>
    </row>
    <row r="120" spans="12:14" s="314" customFormat="1">
      <c r="L120" s="437"/>
      <c r="M120" s="438"/>
      <c r="N120" s="332"/>
    </row>
    <row r="121" spans="12:14" s="314" customFormat="1">
      <c r="L121" s="437"/>
      <c r="M121" s="438"/>
      <c r="N121" s="332"/>
    </row>
    <row r="122" spans="12:14" s="314" customFormat="1">
      <c r="L122" s="437"/>
      <c r="M122" s="438"/>
      <c r="N122" s="332"/>
    </row>
    <row r="123" spans="12:14" s="314" customFormat="1">
      <c r="L123" s="437"/>
      <c r="M123" s="438"/>
      <c r="N123" s="332"/>
    </row>
    <row r="124" spans="12:14" s="314" customFormat="1">
      <c r="L124" s="437"/>
      <c r="M124" s="438"/>
      <c r="N124" s="332"/>
    </row>
    <row r="125" spans="12:14" s="314" customFormat="1">
      <c r="L125" s="437"/>
      <c r="M125" s="438"/>
      <c r="N125" s="332"/>
    </row>
    <row r="126" spans="12:14" s="314" customFormat="1">
      <c r="L126" s="437"/>
      <c r="M126" s="438"/>
      <c r="N126" s="332"/>
    </row>
    <row r="127" spans="12:14" s="314" customFormat="1">
      <c r="L127" s="437"/>
      <c r="M127" s="438"/>
      <c r="N127" s="332"/>
    </row>
    <row r="128" spans="12:14" s="314" customFormat="1">
      <c r="L128" s="437"/>
      <c r="M128" s="438"/>
      <c r="N128" s="332"/>
    </row>
    <row r="129" spans="12:14" s="314" customFormat="1">
      <c r="L129" s="437"/>
      <c r="M129" s="438"/>
      <c r="N129" s="332"/>
    </row>
    <row r="130" spans="12:14" s="314" customFormat="1">
      <c r="L130" s="437"/>
      <c r="M130" s="438"/>
      <c r="N130" s="332"/>
    </row>
    <row r="131" spans="12:14" s="314" customFormat="1">
      <c r="L131" s="437"/>
      <c r="M131" s="438"/>
      <c r="N131" s="332"/>
    </row>
    <row r="132" spans="12:14" s="314" customFormat="1">
      <c r="L132" s="437"/>
      <c r="M132" s="438"/>
      <c r="N132" s="332"/>
    </row>
    <row r="133" spans="12:14" s="314" customFormat="1">
      <c r="L133" s="437"/>
      <c r="M133" s="438"/>
      <c r="N133" s="332"/>
    </row>
    <row r="134" spans="12:14" s="314" customFormat="1">
      <c r="L134" s="437"/>
      <c r="M134" s="438"/>
      <c r="N134" s="332"/>
    </row>
    <row r="135" spans="12:14" s="314" customFormat="1">
      <c r="L135" s="437"/>
      <c r="M135" s="438"/>
      <c r="N135" s="332"/>
    </row>
    <row r="136" spans="12:14" s="314" customFormat="1">
      <c r="L136" s="437"/>
      <c r="M136" s="438"/>
      <c r="N136" s="332"/>
    </row>
    <row r="137" spans="12:14" s="314" customFormat="1">
      <c r="L137" s="437"/>
      <c r="M137" s="438"/>
      <c r="N137" s="332"/>
    </row>
    <row r="138" spans="12:14" s="314" customFormat="1">
      <c r="L138" s="437"/>
      <c r="M138" s="438"/>
      <c r="N138" s="332"/>
    </row>
    <row r="139" spans="12:14" s="314" customFormat="1">
      <c r="L139" s="437"/>
      <c r="M139" s="438"/>
      <c r="N139" s="332"/>
    </row>
    <row r="140" spans="12:14" s="314" customFormat="1">
      <c r="L140" s="437"/>
      <c r="M140" s="438"/>
      <c r="N140" s="332"/>
    </row>
    <row r="141" spans="12:14" s="314" customFormat="1">
      <c r="L141" s="437"/>
      <c r="M141" s="438"/>
      <c r="N141" s="332"/>
    </row>
    <row r="142" spans="12:14" s="314" customFormat="1">
      <c r="L142" s="437"/>
      <c r="M142" s="438"/>
      <c r="N142" s="332"/>
    </row>
    <row r="143" spans="12:14" s="314" customFormat="1">
      <c r="L143" s="437"/>
      <c r="M143" s="438"/>
      <c r="N143" s="332"/>
    </row>
    <row r="144" spans="12:14" s="314" customFormat="1">
      <c r="L144" s="437"/>
      <c r="M144" s="438"/>
      <c r="N144" s="332"/>
    </row>
    <row r="145" spans="12:14" s="314" customFormat="1">
      <c r="L145" s="437"/>
      <c r="M145" s="438"/>
      <c r="N145" s="332"/>
    </row>
    <row r="146" spans="12:14" s="314" customFormat="1">
      <c r="L146" s="437"/>
      <c r="M146" s="438"/>
      <c r="N146" s="332"/>
    </row>
    <row r="147" spans="12:14" s="314" customFormat="1">
      <c r="L147" s="437"/>
      <c r="M147" s="438"/>
      <c r="N147" s="332"/>
    </row>
    <row r="148" spans="12:14" s="314" customFormat="1">
      <c r="L148" s="437"/>
      <c r="M148" s="438"/>
      <c r="N148" s="332"/>
    </row>
    <row r="149" spans="12:14" s="314" customFormat="1">
      <c r="L149" s="437"/>
      <c r="M149" s="438"/>
      <c r="N149" s="332"/>
    </row>
    <row r="150" spans="12:14" s="314" customFormat="1">
      <c r="L150" s="437"/>
      <c r="M150" s="438"/>
      <c r="N150" s="332"/>
    </row>
    <row r="151" spans="12:14" s="314" customFormat="1">
      <c r="L151" s="437"/>
      <c r="M151" s="438"/>
      <c r="N151" s="332"/>
    </row>
    <row r="152" spans="12:14" s="314" customFormat="1">
      <c r="L152" s="437"/>
      <c r="M152" s="438"/>
      <c r="N152" s="332"/>
    </row>
    <row r="153" spans="12:14" s="314" customFormat="1">
      <c r="L153" s="437"/>
      <c r="M153" s="438"/>
      <c r="N153" s="332"/>
    </row>
    <row r="154" spans="12:14" s="314" customFormat="1">
      <c r="L154" s="437"/>
      <c r="M154" s="438"/>
      <c r="N154" s="332"/>
    </row>
    <row r="155" spans="12:14" s="314" customFormat="1">
      <c r="L155" s="437"/>
      <c r="M155" s="438"/>
      <c r="N155" s="332"/>
    </row>
    <row r="156" spans="12:14" s="314" customFormat="1">
      <c r="L156" s="437"/>
      <c r="M156" s="438"/>
      <c r="N156" s="332"/>
    </row>
    <row r="157" spans="12:14" s="314" customFormat="1">
      <c r="L157" s="437"/>
      <c r="M157" s="438"/>
      <c r="N157" s="332"/>
    </row>
    <row r="158" spans="12:14" s="314" customFormat="1">
      <c r="L158" s="437"/>
      <c r="M158" s="438"/>
      <c r="N158" s="332"/>
    </row>
    <row r="159" spans="12:14" s="314" customFormat="1">
      <c r="L159" s="437"/>
      <c r="M159" s="438"/>
      <c r="N159" s="332"/>
    </row>
    <row r="160" spans="12:14" s="314" customFormat="1">
      <c r="L160" s="437"/>
      <c r="M160" s="438"/>
      <c r="N160" s="332"/>
    </row>
    <row r="161" spans="12:14" s="314" customFormat="1">
      <c r="L161" s="437"/>
      <c r="M161" s="438"/>
      <c r="N161" s="332"/>
    </row>
    <row r="162" spans="12:14" s="314" customFormat="1">
      <c r="L162" s="437"/>
      <c r="M162" s="438"/>
      <c r="N162" s="332"/>
    </row>
    <row r="163" spans="12:14" s="314" customFormat="1">
      <c r="L163" s="437"/>
      <c r="M163" s="438"/>
      <c r="N163" s="332"/>
    </row>
    <row r="164" spans="12:14" s="314" customFormat="1">
      <c r="L164" s="437"/>
      <c r="M164" s="438"/>
      <c r="N164" s="332"/>
    </row>
    <row r="165" spans="12:14" s="314" customFormat="1">
      <c r="L165" s="437"/>
      <c r="M165" s="438"/>
      <c r="N165" s="332"/>
    </row>
    <row r="166" spans="12:14" s="314" customFormat="1">
      <c r="L166" s="437"/>
      <c r="M166" s="438"/>
      <c r="N166" s="332"/>
    </row>
    <row r="167" spans="12:14" s="314" customFormat="1">
      <c r="L167" s="437"/>
      <c r="M167" s="438"/>
      <c r="N167" s="332"/>
    </row>
    <row r="168" spans="12:14" s="314" customFormat="1">
      <c r="L168" s="437"/>
      <c r="M168" s="438"/>
      <c r="N168" s="332"/>
    </row>
    <row r="169" spans="12:14" s="314" customFormat="1">
      <c r="L169" s="437"/>
      <c r="M169" s="438"/>
      <c r="N169" s="332"/>
    </row>
    <row r="170" spans="12:14" s="314" customFormat="1">
      <c r="L170" s="437"/>
      <c r="M170" s="438"/>
      <c r="N170" s="332"/>
    </row>
    <row r="171" spans="12:14" s="314" customFormat="1">
      <c r="L171" s="437"/>
      <c r="M171" s="438"/>
      <c r="N171" s="332"/>
    </row>
    <row r="172" spans="12:14" s="314" customFormat="1">
      <c r="L172" s="437"/>
      <c r="M172" s="438"/>
      <c r="N172" s="332"/>
    </row>
    <row r="173" spans="12:14" s="314" customFormat="1">
      <c r="L173" s="437"/>
      <c r="M173" s="438"/>
      <c r="N173" s="332"/>
    </row>
    <row r="174" spans="12:14" s="314" customFormat="1">
      <c r="L174" s="437"/>
      <c r="M174" s="438"/>
      <c r="N174" s="332"/>
    </row>
    <row r="175" spans="12:14" s="314" customFormat="1">
      <c r="L175" s="437"/>
      <c r="M175" s="438"/>
      <c r="N175" s="332"/>
    </row>
    <row r="176" spans="12:14" s="314" customFormat="1">
      <c r="L176" s="437"/>
      <c r="M176" s="438"/>
      <c r="N176" s="332"/>
    </row>
    <row r="177" spans="12:14" s="314" customFormat="1">
      <c r="L177" s="437"/>
      <c r="M177" s="438"/>
      <c r="N177" s="332"/>
    </row>
    <row r="178" spans="12:14" s="314" customFormat="1">
      <c r="L178" s="437"/>
      <c r="M178" s="438"/>
      <c r="N178" s="332"/>
    </row>
    <row r="179" spans="12:14" s="314" customFormat="1">
      <c r="L179" s="437"/>
      <c r="M179" s="438"/>
      <c r="N179" s="332"/>
    </row>
    <row r="180" spans="12:14" s="314" customFormat="1">
      <c r="L180" s="437"/>
      <c r="M180" s="438"/>
      <c r="N180" s="332"/>
    </row>
    <row r="181" spans="12:14" s="314" customFormat="1">
      <c r="L181" s="437"/>
      <c r="M181" s="438"/>
      <c r="N181" s="332"/>
    </row>
    <row r="182" spans="12:14" s="314" customFormat="1">
      <c r="L182" s="437"/>
      <c r="M182" s="438"/>
      <c r="N182" s="332"/>
    </row>
    <row r="183" spans="12:14" s="314" customFormat="1">
      <c r="L183" s="437"/>
      <c r="M183" s="438"/>
      <c r="N183" s="332"/>
    </row>
    <row r="184" spans="12:14" s="314" customFormat="1">
      <c r="L184" s="437"/>
      <c r="M184" s="438"/>
      <c r="N184" s="332"/>
    </row>
    <row r="185" spans="12:14" s="314" customFormat="1">
      <c r="L185" s="437"/>
      <c r="M185" s="438"/>
      <c r="N185" s="332"/>
    </row>
    <row r="186" spans="12:14" s="314" customFormat="1">
      <c r="L186" s="437"/>
      <c r="M186" s="438"/>
      <c r="N186" s="332"/>
    </row>
    <row r="187" spans="12:14" s="314" customFormat="1">
      <c r="L187" s="437"/>
      <c r="M187" s="438"/>
      <c r="N187" s="332"/>
    </row>
    <row r="188" spans="12:14" s="314" customFormat="1">
      <c r="L188" s="437"/>
      <c r="M188" s="438"/>
      <c r="N188" s="332"/>
    </row>
    <row r="189" spans="12:14" s="314" customFormat="1">
      <c r="L189" s="437"/>
      <c r="M189" s="438"/>
      <c r="N189" s="332"/>
    </row>
    <row r="190" spans="12:14" s="314" customFormat="1">
      <c r="L190" s="437"/>
      <c r="M190" s="438"/>
      <c r="N190" s="332"/>
    </row>
    <row r="191" spans="12:14" s="314" customFormat="1">
      <c r="L191" s="437"/>
      <c r="M191" s="438"/>
      <c r="N191" s="332"/>
    </row>
    <row r="192" spans="12:14" s="314" customFormat="1">
      <c r="L192" s="437"/>
      <c r="M192" s="438"/>
      <c r="N192" s="332"/>
    </row>
    <row r="193" spans="12:14" s="314" customFormat="1">
      <c r="L193" s="437"/>
      <c r="M193" s="438"/>
      <c r="N193" s="332"/>
    </row>
    <row r="194" spans="12:14" s="314" customFormat="1">
      <c r="L194" s="437"/>
      <c r="M194" s="438"/>
      <c r="N194" s="332"/>
    </row>
    <row r="195" spans="12:14" s="314" customFormat="1">
      <c r="L195" s="437"/>
      <c r="M195" s="438"/>
      <c r="N195" s="332"/>
    </row>
    <row r="196" spans="12:14" s="314" customFormat="1">
      <c r="L196" s="437"/>
      <c r="M196" s="438"/>
      <c r="N196" s="332"/>
    </row>
    <row r="197" spans="12:14" s="314" customFormat="1">
      <c r="L197" s="437"/>
      <c r="M197" s="438"/>
      <c r="N197" s="332"/>
    </row>
    <row r="198" spans="12:14" s="314" customFormat="1">
      <c r="L198" s="437"/>
      <c r="M198" s="438"/>
      <c r="N198" s="332"/>
    </row>
    <row r="199" spans="12:14" s="314" customFormat="1">
      <c r="L199" s="437"/>
      <c r="M199" s="438"/>
      <c r="N199" s="332"/>
    </row>
    <row r="200" spans="12:14" s="314" customFormat="1">
      <c r="L200" s="437"/>
      <c r="M200" s="438"/>
      <c r="N200" s="332"/>
    </row>
    <row r="201" spans="12:14" s="314" customFormat="1">
      <c r="L201" s="437"/>
      <c r="M201" s="438"/>
      <c r="N201" s="332"/>
    </row>
    <row r="202" spans="12:14" s="314" customFormat="1">
      <c r="L202" s="437"/>
      <c r="M202" s="438"/>
      <c r="N202" s="332"/>
    </row>
    <row r="203" spans="12:14" s="314" customFormat="1">
      <c r="L203" s="437"/>
      <c r="M203" s="438"/>
      <c r="N203" s="332"/>
    </row>
    <row r="204" spans="12:14" s="314" customFormat="1">
      <c r="L204" s="437"/>
      <c r="M204" s="438"/>
      <c r="N204" s="332"/>
    </row>
    <row r="205" spans="12:14" s="314" customFormat="1">
      <c r="L205" s="437"/>
      <c r="M205" s="438"/>
      <c r="N205" s="332"/>
    </row>
    <row r="206" spans="12:14" s="314" customFormat="1">
      <c r="L206" s="437"/>
      <c r="M206" s="438"/>
      <c r="N206" s="332"/>
    </row>
    <row r="207" spans="12:14" s="314" customFormat="1">
      <c r="L207" s="437"/>
      <c r="M207" s="438"/>
      <c r="N207" s="332"/>
    </row>
    <row r="208" spans="12:14" s="314" customFormat="1">
      <c r="L208" s="437"/>
      <c r="M208" s="438"/>
      <c r="N208" s="332"/>
    </row>
    <row r="209" spans="12:14" s="314" customFormat="1">
      <c r="L209" s="437"/>
      <c r="M209" s="438"/>
      <c r="N209" s="332"/>
    </row>
    <row r="210" spans="12:14" s="314" customFormat="1">
      <c r="L210" s="437"/>
      <c r="M210" s="438"/>
      <c r="N210" s="332"/>
    </row>
    <row r="211" spans="12:14" s="314" customFormat="1">
      <c r="L211" s="437"/>
      <c r="M211" s="438"/>
      <c r="N211" s="332"/>
    </row>
    <row r="212" spans="12:14" s="314" customFormat="1">
      <c r="L212" s="437"/>
      <c r="M212" s="438"/>
      <c r="N212" s="332"/>
    </row>
    <row r="213" spans="12:14" s="314" customFormat="1">
      <c r="L213" s="437"/>
      <c r="M213" s="438"/>
      <c r="N213" s="332"/>
    </row>
    <row r="214" spans="12:14" s="314" customFormat="1">
      <c r="L214" s="437"/>
      <c r="M214" s="438"/>
      <c r="N214" s="332"/>
    </row>
    <row r="215" spans="12:14" s="314" customFormat="1">
      <c r="L215" s="437"/>
      <c r="M215" s="438"/>
      <c r="N215" s="332"/>
    </row>
    <row r="216" spans="12:14" s="314" customFormat="1">
      <c r="L216" s="437"/>
      <c r="M216" s="438"/>
      <c r="N216" s="332"/>
    </row>
    <row r="217" spans="12:14" s="314" customFormat="1">
      <c r="L217" s="437"/>
      <c r="M217" s="438"/>
      <c r="N217" s="332"/>
    </row>
    <row r="218" spans="12:14" s="314" customFormat="1">
      <c r="L218" s="437"/>
      <c r="M218" s="438"/>
      <c r="N218" s="332"/>
    </row>
    <row r="219" spans="12:14" s="314" customFormat="1">
      <c r="L219" s="437"/>
      <c r="M219" s="438"/>
      <c r="N219" s="332"/>
    </row>
    <row r="220" spans="12:14" s="314" customFormat="1">
      <c r="L220" s="437"/>
      <c r="M220" s="438"/>
      <c r="N220" s="332"/>
    </row>
    <row r="221" spans="12:14" s="314" customFormat="1">
      <c r="L221" s="437"/>
      <c r="M221" s="438"/>
      <c r="N221" s="332"/>
    </row>
    <row r="222" spans="12:14" s="314" customFormat="1">
      <c r="L222" s="437"/>
      <c r="M222" s="438"/>
      <c r="N222" s="332"/>
    </row>
    <row r="223" spans="12:14" s="314" customFormat="1">
      <c r="L223" s="437"/>
      <c r="M223" s="438"/>
      <c r="N223" s="332"/>
    </row>
    <row r="224" spans="12:14" s="314" customFormat="1">
      <c r="L224" s="437"/>
      <c r="M224" s="438"/>
      <c r="N224" s="332"/>
    </row>
    <row r="225" spans="12:14" s="314" customFormat="1">
      <c r="L225" s="437"/>
      <c r="M225" s="438"/>
      <c r="N225" s="332"/>
    </row>
    <row r="226" spans="12:14" s="314" customFormat="1">
      <c r="L226" s="437"/>
      <c r="M226" s="438"/>
      <c r="N226" s="332"/>
    </row>
    <row r="227" spans="12:14" s="314" customFormat="1">
      <c r="L227" s="437"/>
      <c r="M227" s="438"/>
      <c r="N227" s="332"/>
    </row>
    <row r="228" spans="12:14" s="314" customFormat="1">
      <c r="L228" s="437"/>
      <c r="M228" s="438"/>
      <c r="N228" s="332"/>
    </row>
    <row r="229" spans="12:14" s="315" customFormat="1">
      <c r="L229" s="470"/>
      <c r="M229" s="471"/>
      <c r="N229" s="332"/>
    </row>
    <row r="230" spans="12:14" s="315" customFormat="1">
      <c r="L230" s="470"/>
      <c r="M230" s="471"/>
      <c r="N230" s="332"/>
    </row>
    <row r="231" spans="12:14" s="315" customFormat="1">
      <c r="L231" s="470"/>
      <c r="M231" s="471"/>
      <c r="N231" s="332"/>
    </row>
    <row r="232" spans="12:14" s="315" customFormat="1">
      <c r="L232" s="470"/>
      <c r="M232" s="471"/>
      <c r="N232" s="332"/>
    </row>
    <row r="233" spans="12:14" s="315" customFormat="1">
      <c r="L233" s="470"/>
      <c r="M233" s="471"/>
      <c r="N233" s="332"/>
    </row>
    <row r="234" spans="12:14" s="315" customFormat="1">
      <c r="L234" s="470"/>
      <c r="M234" s="471"/>
      <c r="N234" s="332"/>
    </row>
    <row r="235" spans="12:14" s="315" customFormat="1">
      <c r="L235" s="470"/>
      <c r="M235" s="471"/>
      <c r="N235" s="332"/>
    </row>
    <row r="236" spans="12:14" s="315" customFormat="1">
      <c r="L236" s="470"/>
      <c r="M236" s="471"/>
      <c r="N236" s="332"/>
    </row>
    <row r="237" spans="12:14" s="315" customFormat="1">
      <c r="L237" s="470"/>
      <c r="M237" s="471"/>
      <c r="N237" s="332"/>
    </row>
    <row r="238" spans="12:14" s="315" customFormat="1">
      <c r="L238" s="470"/>
      <c r="M238" s="471"/>
      <c r="N238" s="332"/>
    </row>
    <row r="239" spans="12:14" s="315" customFormat="1">
      <c r="L239" s="470"/>
      <c r="M239" s="471"/>
      <c r="N239" s="332"/>
    </row>
    <row r="240" spans="12:14" s="315" customFormat="1">
      <c r="L240" s="470"/>
      <c r="M240" s="471"/>
      <c r="N240" s="332"/>
    </row>
    <row r="241" s="315" customFormat="1"/>
    <row r="242" s="315" customFormat="1"/>
    <row r="243" s="315" customFormat="1"/>
    <row r="244" s="315" customFormat="1"/>
    <row r="245" s="315" customFormat="1"/>
    <row r="246" s="315" customFormat="1"/>
    <row r="247" s="315" customFormat="1"/>
    <row r="248" s="315" customFormat="1"/>
    <row r="249" s="315" customFormat="1"/>
    <row r="250" s="315" customFormat="1"/>
    <row r="251" s="315" customFormat="1"/>
    <row r="252" s="315" customFormat="1"/>
    <row r="253" s="315" customFormat="1"/>
    <row r="254" s="315" customFormat="1"/>
    <row r="255" s="315" customFormat="1"/>
    <row r="256" s="315" customFormat="1"/>
    <row r="257" s="315" customFormat="1"/>
    <row r="258" s="315" customFormat="1"/>
    <row r="259" s="315" customFormat="1"/>
    <row r="260" s="315" customFormat="1"/>
    <row r="261" s="315" customFormat="1"/>
    <row r="262" s="315" customFormat="1"/>
    <row r="263" s="315" customFormat="1"/>
    <row r="264" s="315" customFormat="1"/>
    <row r="265" s="315" customFormat="1"/>
    <row r="266" s="315" customFormat="1"/>
    <row r="267" s="315" customFormat="1"/>
    <row r="268" s="315" customFormat="1"/>
    <row r="269" s="315" customFormat="1"/>
    <row r="270" s="315" customFormat="1"/>
    <row r="271" s="315" customFormat="1"/>
    <row r="272" s="315" customFormat="1"/>
    <row r="273" s="315" customFormat="1"/>
    <row r="274" s="315" customFormat="1"/>
    <row r="275" s="315" customFormat="1"/>
    <row r="276" s="315" customFormat="1"/>
    <row r="277" s="315" customFormat="1"/>
    <row r="278" s="315" customFormat="1"/>
    <row r="279" s="315" customFormat="1"/>
    <row r="280" s="315" customFormat="1"/>
    <row r="281" s="315" customFormat="1"/>
    <row r="282" s="315" customFormat="1"/>
    <row r="283" s="315" customFormat="1"/>
    <row r="284" s="315" customFormat="1"/>
    <row r="285" s="315" customFormat="1"/>
    <row r="286" s="315" customFormat="1"/>
    <row r="287" s="315" customFormat="1"/>
    <row r="288" s="315" customFormat="1"/>
    <row r="289" s="315" customFormat="1"/>
    <row r="290" s="315" customFormat="1"/>
    <row r="291" s="315" customFormat="1"/>
    <row r="292" s="315" customFormat="1"/>
    <row r="293" s="315" customFormat="1"/>
    <row r="294" s="315" customFormat="1"/>
    <row r="295" s="315" customFormat="1"/>
    <row r="296" s="315" customFormat="1"/>
    <row r="297" s="315" customFormat="1"/>
    <row r="298" s="315" customFormat="1"/>
    <row r="299" s="315" customFormat="1"/>
    <row r="300" s="315" customFormat="1"/>
    <row r="301" s="315" customFormat="1"/>
    <row r="302" s="315" customFormat="1"/>
    <row r="303" s="315" customFormat="1"/>
    <row r="304" s="315" customFormat="1"/>
    <row r="305" s="315" customFormat="1"/>
    <row r="306" s="315" customFormat="1"/>
    <row r="307" s="315" customFormat="1"/>
    <row r="308" s="315" customFormat="1"/>
    <row r="309" s="315" customFormat="1"/>
    <row r="310" s="315" customFormat="1"/>
    <row r="311" s="315" customFormat="1"/>
    <row r="312" s="315" customFormat="1"/>
    <row r="313" s="315" customFormat="1"/>
    <row r="314" s="315" customFormat="1"/>
    <row r="315" s="315" customFormat="1"/>
    <row r="316" s="315" customFormat="1"/>
    <row r="317" s="315" customFormat="1"/>
    <row r="318" s="315" customFormat="1"/>
    <row r="319" s="315" customFormat="1"/>
    <row r="320" s="315" customFormat="1"/>
    <row r="321" s="315" customFormat="1"/>
    <row r="322" s="315" customFormat="1"/>
    <row r="323" s="315" customFormat="1"/>
    <row r="324" s="315" customFormat="1"/>
    <row r="325" s="315" customFormat="1"/>
    <row r="326" s="315" customFormat="1"/>
    <row r="327" s="315" customFormat="1"/>
    <row r="328" s="315" customFormat="1"/>
    <row r="329" s="315" customFormat="1"/>
    <row r="330" s="315" customFormat="1"/>
    <row r="331" s="315" customFormat="1"/>
    <row r="332" s="315" customFormat="1"/>
    <row r="333" s="315" customFormat="1"/>
    <row r="334" s="315" customFormat="1"/>
    <row r="335" s="315" customFormat="1"/>
    <row r="336" s="315" customFormat="1"/>
    <row r="337" s="315" customFormat="1"/>
    <row r="338" s="315" customFormat="1"/>
    <row r="339" s="315" customFormat="1"/>
    <row r="340" s="315" customFormat="1"/>
    <row r="341" s="315" customFormat="1"/>
    <row r="342" s="315" customFormat="1"/>
    <row r="343" s="315" customFormat="1"/>
    <row r="344" s="315" customFormat="1"/>
    <row r="345" s="315" customFormat="1"/>
    <row r="346" s="315" customFormat="1"/>
    <row r="347" s="315" customFormat="1"/>
    <row r="348" s="315" customFormat="1"/>
    <row r="349" s="315" customFormat="1"/>
    <row r="350" s="315" customFormat="1"/>
    <row r="351" s="315" customFormat="1"/>
    <row r="352" s="315" customFormat="1"/>
    <row r="353" s="315" customFormat="1"/>
    <row r="354" s="315" customFormat="1"/>
    <row r="355" s="315" customFormat="1"/>
    <row r="356" s="315" customFormat="1"/>
    <row r="357" s="315" customFormat="1"/>
    <row r="358" s="315" customFormat="1"/>
    <row r="359" s="315" customFormat="1"/>
    <row r="360" s="315" customFormat="1"/>
    <row r="361" s="315" customFormat="1"/>
    <row r="362" s="315" customFormat="1"/>
    <row r="363" s="315" customFormat="1"/>
    <row r="364" s="315" customFormat="1"/>
    <row r="365" s="315" customFormat="1"/>
    <row r="366" s="315" customFormat="1"/>
    <row r="367" s="315" customFormat="1"/>
    <row r="368" s="315" customFormat="1"/>
    <row r="369" s="315" customFormat="1"/>
    <row r="370" s="315" customFormat="1"/>
    <row r="371" s="315" customFormat="1"/>
    <row r="372" s="315" customFormat="1"/>
    <row r="373" s="315" customFormat="1"/>
    <row r="374" s="315" customFormat="1"/>
    <row r="375" s="315" customFormat="1"/>
    <row r="376" s="315" customFormat="1"/>
    <row r="377" s="315" customFormat="1"/>
    <row r="378" s="315" customFormat="1"/>
    <row r="379" s="315" customFormat="1"/>
    <row r="380" s="315" customFormat="1"/>
    <row r="381" s="315" customFormat="1"/>
    <row r="382" s="315" customFormat="1"/>
    <row r="383" s="315" customFormat="1"/>
    <row r="384" s="315" customFormat="1"/>
    <row r="385" s="315" customFormat="1"/>
    <row r="386" s="315" customFormat="1"/>
    <row r="387" s="315" customFormat="1"/>
    <row r="388" s="315" customFormat="1"/>
    <row r="389" s="315" customFormat="1"/>
    <row r="390" s="315" customFormat="1"/>
    <row r="391" s="315" customFormat="1"/>
    <row r="392" s="315" customFormat="1"/>
    <row r="393" s="315" customFormat="1"/>
    <row r="394" s="315" customFormat="1"/>
    <row r="395" s="315" customFormat="1"/>
    <row r="396" s="315" customFormat="1"/>
    <row r="397" s="315" customFormat="1"/>
    <row r="398" s="315" customFormat="1"/>
    <row r="399" s="315" customFormat="1"/>
    <row r="400" s="315" customFormat="1"/>
    <row r="401" s="315" customFormat="1"/>
    <row r="402" s="315" customFormat="1"/>
    <row r="403" s="315" customFormat="1"/>
    <row r="404" s="315" customFormat="1"/>
    <row r="405" s="315" customFormat="1"/>
    <row r="406" s="315" customFormat="1"/>
    <row r="407" s="315" customFormat="1"/>
    <row r="408" s="315" customFormat="1"/>
    <row r="409" s="315" customFormat="1"/>
    <row r="410" s="315" customFormat="1"/>
    <row r="411" s="315" customFormat="1"/>
    <row r="412" s="315" customFormat="1"/>
    <row r="413" s="315" customFormat="1"/>
    <row r="414" s="315" customFormat="1"/>
    <row r="415" s="315" customFormat="1"/>
    <row r="416" s="315" customFormat="1"/>
    <row r="417" s="315" customFormat="1"/>
    <row r="418" s="315" customFormat="1"/>
    <row r="419" s="315" customFormat="1"/>
    <row r="420" s="315" customFormat="1"/>
    <row r="421" s="315" customFormat="1"/>
    <row r="422" s="315" customFormat="1"/>
    <row r="423" s="315" customFormat="1"/>
    <row r="424" s="315" customFormat="1"/>
    <row r="425" s="315" customFormat="1"/>
    <row r="426" s="315" customFormat="1"/>
    <row r="427" s="315" customFormat="1"/>
    <row r="428" s="315" customFormat="1"/>
    <row r="429" s="315" customFormat="1"/>
    <row r="430" s="315" customFormat="1"/>
    <row r="431" s="315" customFormat="1"/>
    <row r="432" s="315" customFormat="1"/>
    <row r="433" s="315" customFormat="1"/>
    <row r="434" s="315" customFormat="1"/>
    <row r="435" s="315" customFormat="1"/>
    <row r="436" s="315" customFormat="1"/>
    <row r="437" s="315" customFormat="1"/>
    <row r="438" s="315" customFormat="1"/>
    <row r="439" s="315" customFormat="1"/>
    <row r="440" s="315" customFormat="1"/>
    <row r="441" s="315" customFormat="1"/>
    <row r="442" s="315" customFormat="1"/>
    <row r="443" s="315" customFormat="1"/>
    <row r="444" s="315" customFormat="1"/>
    <row r="445" s="315" customFormat="1"/>
    <row r="446" s="315" customFormat="1"/>
    <row r="447" s="315" customFormat="1"/>
    <row r="448" s="315" customFormat="1"/>
    <row r="449" s="315" customFormat="1"/>
    <row r="450" s="315" customFormat="1"/>
    <row r="451" s="315" customFormat="1"/>
    <row r="452" s="315" customFormat="1"/>
    <row r="453" s="315" customFormat="1"/>
    <row r="454" s="315" customFormat="1"/>
    <row r="455" s="315" customFormat="1"/>
    <row r="456" s="315" customFormat="1"/>
    <row r="457" s="315" customFormat="1"/>
    <row r="458" s="315" customFormat="1"/>
    <row r="459" s="315" customFormat="1"/>
    <row r="460" s="315" customFormat="1"/>
    <row r="461" s="315" customFormat="1"/>
    <row r="462" s="315" customFormat="1"/>
    <row r="463" s="315" customFormat="1"/>
    <row r="464" s="315" customFormat="1"/>
    <row r="465" s="315" customFormat="1"/>
    <row r="466" s="315" customFormat="1"/>
    <row r="467" s="315" customFormat="1"/>
    <row r="468" s="315" customFormat="1"/>
    <row r="469" s="315" customFormat="1"/>
    <row r="470" s="315" customFormat="1"/>
    <row r="471" s="315" customFormat="1"/>
    <row r="472" s="315" customFormat="1"/>
    <row r="473" s="315" customFormat="1"/>
    <row r="474" s="315" customFormat="1"/>
    <row r="475" s="315" customFormat="1"/>
    <row r="476" s="315" customFormat="1"/>
    <row r="477" s="315" customFormat="1"/>
    <row r="478" s="315" customFormat="1"/>
    <row r="479" s="315" customFormat="1"/>
    <row r="480" s="315" customFormat="1"/>
    <row r="481" s="315" customFormat="1"/>
    <row r="482" s="315" customFormat="1"/>
    <row r="483" s="315" customFormat="1"/>
    <row r="484" s="315" customFormat="1"/>
    <row r="485" s="315" customFormat="1"/>
    <row r="486" s="315" customFormat="1"/>
    <row r="487" s="315" customFormat="1"/>
    <row r="488" s="315" customFormat="1"/>
    <row r="489" s="315" customFormat="1"/>
    <row r="490" s="315" customFormat="1"/>
    <row r="491" s="315" customFormat="1"/>
    <row r="492" s="315" customFormat="1"/>
    <row r="493" s="315" customFormat="1"/>
    <row r="494" s="315" customFormat="1"/>
    <row r="495" s="315" customFormat="1"/>
    <row r="496" s="315" customFormat="1"/>
    <row r="497" s="315" customFormat="1"/>
    <row r="498" s="315" customFormat="1"/>
    <row r="499" s="315" customFormat="1"/>
    <row r="500" s="315" customFormat="1"/>
    <row r="501" s="315" customFormat="1"/>
    <row r="502" s="315" customFormat="1"/>
    <row r="503" s="315" customFormat="1"/>
    <row r="504" s="315" customFormat="1"/>
    <row r="505" s="315" customFormat="1"/>
    <row r="506" s="315" customFormat="1"/>
    <row r="507" s="315" customFormat="1"/>
    <row r="508" s="315" customFormat="1"/>
    <row r="509" s="315" customFormat="1"/>
    <row r="510" s="315" customFormat="1"/>
    <row r="511" s="315" customFormat="1"/>
    <row r="512" s="315" customFormat="1"/>
    <row r="513" s="315" customFormat="1"/>
    <row r="514" s="315" customFormat="1"/>
    <row r="515" s="315" customFormat="1"/>
    <row r="516" s="315" customFormat="1"/>
    <row r="517" s="315" customFormat="1"/>
    <row r="518" s="315" customFormat="1"/>
    <row r="519" s="315" customFormat="1"/>
    <row r="520" s="315" customFormat="1"/>
    <row r="521" s="315" customFormat="1"/>
    <row r="522" s="315" customFormat="1"/>
    <row r="523" s="315" customFormat="1"/>
    <row r="524" s="315" customFormat="1"/>
    <row r="525" s="315" customFormat="1"/>
    <row r="526" s="315" customFormat="1"/>
    <row r="527" s="315" customFormat="1"/>
    <row r="528" s="315" customFormat="1"/>
    <row r="529" s="315" customFormat="1"/>
    <row r="530" s="315" customFormat="1"/>
    <row r="531" s="315" customFormat="1"/>
    <row r="532" s="315" customFormat="1"/>
    <row r="533" s="315" customFormat="1"/>
    <row r="534" s="315" customFormat="1"/>
    <row r="535" s="315" customFormat="1"/>
    <row r="536" s="315" customFormat="1"/>
    <row r="537" s="315" customFormat="1"/>
    <row r="538" s="315" customFormat="1"/>
    <row r="539" s="315" customFormat="1"/>
    <row r="540" s="315" customFormat="1"/>
    <row r="541" s="315" customFormat="1"/>
    <row r="542" s="315" customFormat="1"/>
    <row r="543" s="315" customFormat="1"/>
    <row r="544" s="315" customFormat="1"/>
    <row r="545" s="315" customFormat="1"/>
    <row r="546" s="315" customFormat="1"/>
    <row r="547" s="315" customFormat="1"/>
    <row r="548" s="315" customFormat="1"/>
    <row r="549" s="315" customFormat="1"/>
    <row r="550" s="315" customFormat="1"/>
    <row r="551" s="315" customFormat="1"/>
    <row r="552" s="315" customFormat="1"/>
    <row r="553" s="315" customFormat="1"/>
    <row r="554" s="315" customFormat="1"/>
    <row r="555" s="315" customFormat="1"/>
    <row r="556" s="315" customFormat="1"/>
    <row r="557" s="315" customFormat="1"/>
    <row r="558" s="315" customFormat="1"/>
    <row r="559" s="315" customFormat="1"/>
    <row r="560" s="315" customFormat="1"/>
    <row r="561" s="315" customFormat="1"/>
    <row r="562" s="315" customFormat="1"/>
    <row r="563" s="315" customFormat="1"/>
    <row r="564" s="315" customFormat="1"/>
    <row r="565" s="315" customFormat="1"/>
    <row r="566" s="315" customFormat="1"/>
    <row r="567" s="315" customFormat="1"/>
    <row r="568" s="315" customFormat="1"/>
    <row r="569" s="315" customFormat="1"/>
    <row r="570" s="315" customFormat="1"/>
    <row r="571" s="315" customFormat="1"/>
    <row r="572" s="315" customFormat="1"/>
    <row r="573" s="315" customFormat="1"/>
    <row r="574" s="315" customFormat="1"/>
    <row r="575" s="315" customFormat="1"/>
    <row r="576" s="315" customFormat="1"/>
    <row r="577" s="315" customFormat="1"/>
    <row r="578" s="315" customFormat="1"/>
    <row r="579" s="315" customFormat="1"/>
    <row r="580" s="315" customFormat="1"/>
    <row r="581" s="315" customFormat="1"/>
    <row r="582" s="315" customFormat="1"/>
    <row r="583" s="315" customFormat="1"/>
    <row r="584" s="315" customFormat="1"/>
    <row r="585" s="315" customFormat="1"/>
    <row r="586" s="315" customFormat="1"/>
    <row r="587" s="315" customFormat="1"/>
    <row r="588" s="315" customFormat="1"/>
    <row r="589" s="315" customFormat="1"/>
    <row r="590" s="315" customFormat="1"/>
    <row r="591" s="315" customFormat="1"/>
  </sheetData>
  <sheetProtection selectLockedCells="1"/>
  <mergeCells count="78">
    <mergeCell ref="A5:B5"/>
    <mergeCell ref="C5:D5"/>
    <mergeCell ref="F5:G5"/>
    <mergeCell ref="H5:M5"/>
    <mergeCell ref="A1:M1"/>
    <mergeCell ref="A3:I3"/>
    <mergeCell ref="A4:F4"/>
    <mergeCell ref="H4:M4"/>
    <mergeCell ref="A6:B6"/>
    <mergeCell ref="D6:F6"/>
    <mergeCell ref="I6:K6"/>
    <mergeCell ref="A7:B7"/>
    <mergeCell ref="C7:E7"/>
    <mergeCell ref="I7:K7"/>
    <mergeCell ref="A8:B8"/>
    <mergeCell ref="C8:E8"/>
    <mergeCell ref="I8:K8"/>
    <mergeCell ref="A9:B9"/>
    <mergeCell ref="C9:E9"/>
    <mergeCell ref="J9:K9"/>
    <mergeCell ref="A10:F10"/>
    <mergeCell ref="J10:K10"/>
    <mergeCell ref="E11:M11"/>
    <mergeCell ref="B12:D12"/>
    <mergeCell ref="E12:E13"/>
    <mergeCell ref="F12:J12"/>
    <mergeCell ref="K12:K13"/>
    <mergeCell ref="L12:N13"/>
    <mergeCell ref="L25:N25"/>
    <mergeCell ref="L14:N14"/>
    <mergeCell ref="L15:N15"/>
    <mergeCell ref="L16:N16"/>
    <mergeCell ref="L17:N17"/>
    <mergeCell ref="L18:N18"/>
    <mergeCell ref="L19:N19"/>
    <mergeCell ref="L20:N20"/>
    <mergeCell ref="L21:N21"/>
    <mergeCell ref="L22:N22"/>
    <mergeCell ref="L23:N23"/>
    <mergeCell ref="L24:N24"/>
    <mergeCell ref="L37:N37"/>
    <mergeCell ref="L26:N26"/>
    <mergeCell ref="L27:N27"/>
    <mergeCell ref="L28:N28"/>
    <mergeCell ref="L29:N29"/>
    <mergeCell ref="L30:N30"/>
    <mergeCell ref="L31:N31"/>
    <mergeCell ref="L32:N32"/>
    <mergeCell ref="L33:N33"/>
    <mergeCell ref="L34:N34"/>
    <mergeCell ref="L35:N35"/>
    <mergeCell ref="L36:N36"/>
    <mergeCell ref="L43:N43"/>
    <mergeCell ref="L44:N44"/>
    <mergeCell ref="L45:N45"/>
    <mergeCell ref="L46:M46"/>
    <mergeCell ref="F48:I48"/>
    <mergeCell ref="L38:N38"/>
    <mergeCell ref="L39:N39"/>
    <mergeCell ref="L40:N40"/>
    <mergeCell ref="L41:N41"/>
    <mergeCell ref="L42:N42"/>
    <mergeCell ref="F53:I53"/>
    <mergeCell ref="A2:N2"/>
    <mergeCell ref="D60:M60"/>
    <mergeCell ref="F54:I54"/>
    <mergeCell ref="D55:E55"/>
    <mergeCell ref="F55:I55"/>
    <mergeCell ref="L57:M57"/>
    <mergeCell ref="L58:M58"/>
    <mergeCell ref="L59:M59"/>
    <mergeCell ref="F50:I50"/>
    <mergeCell ref="J50:J52"/>
    <mergeCell ref="F51:I51"/>
    <mergeCell ref="D52:E52"/>
    <mergeCell ref="F52:I52"/>
    <mergeCell ref="D49:E49"/>
    <mergeCell ref="F49:I49"/>
  </mergeCells>
  <printOptions horizontalCentered="1"/>
  <pageMargins left="0.25" right="0.25" top="0.5" bottom="0.5" header="0.5" footer="0.5"/>
  <pageSetup scale="62" orientation="portrait" r:id="rId1"/>
  <headerFooter alignWithMargins="0"/>
  <ignoredErrors>
    <ignoredError sqref="E14 E44" formulaRange="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91"/>
  <sheetViews>
    <sheetView topLeftCell="A8" zoomScale="75" zoomScaleNormal="75" workbookViewId="0">
      <selection activeCell="A2" sqref="A2:N2"/>
    </sheetView>
  </sheetViews>
  <sheetFormatPr defaultRowHeight="12.75"/>
  <cols>
    <col min="1" max="1" width="8.140625" style="3" customWidth="1"/>
    <col min="2" max="5" width="13" style="131" customWidth="1"/>
    <col min="6" max="6" width="12.28515625" style="131" customWidth="1"/>
    <col min="7" max="7" width="12.42578125" style="131" customWidth="1"/>
    <col min="8" max="8" width="13.140625" style="131" customWidth="1"/>
    <col min="9" max="11" width="11.5703125" style="131" customWidth="1"/>
    <col min="12" max="12" width="11.5703125" style="122" customWidth="1"/>
    <col min="13" max="13" width="11.5703125" style="125" customWidth="1"/>
    <col min="14" max="14" width="11.5703125" style="193" customWidth="1"/>
    <col min="15" max="26" width="8.85546875" style="42" customWidth="1"/>
    <col min="27" max="16384" width="9.140625" style="131"/>
  </cols>
  <sheetData>
    <row r="1" spans="1:26" ht="13.5" thickBot="1">
      <c r="A1" s="560"/>
      <c r="B1" s="560"/>
      <c r="C1" s="560"/>
      <c r="D1" s="560"/>
      <c r="E1" s="560"/>
      <c r="F1" s="560"/>
      <c r="G1" s="560"/>
      <c r="H1" s="560"/>
      <c r="I1" s="560"/>
      <c r="J1" s="560"/>
      <c r="K1" s="560"/>
      <c r="L1" s="560"/>
      <c r="M1" s="560"/>
      <c r="N1" s="289"/>
      <c r="O1" s="247"/>
    </row>
    <row r="2" spans="1:26" ht="27.75" thickTop="1" thickBot="1">
      <c r="A2" s="706" t="s">
        <v>0</v>
      </c>
      <c r="B2" s="707"/>
      <c r="C2" s="707"/>
      <c r="D2" s="707"/>
      <c r="E2" s="707"/>
      <c r="F2" s="707"/>
      <c r="G2" s="707"/>
      <c r="H2" s="707"/>
      <c r="I2" s="707"/>
      <c r="J2" s="707"/>
      <c r="K2" s="707"/>
      <c r="L2" s="707"/>
      <c r="M2" s="707"/>
      <c r="N2" s="708"/>
    </row>
    <row r="3" spans="1:26" s="116" customFormat="1" ht="18" hidden="1" customHeight="1" thickTop="1">
      <c r="A3" s="715"/>
      <c r="B3" s="715"/>
      <c r="C3" s="715"/>
      <c r="D3" s="715"/>
      <c r="E3" s="715"/>
      <c r="F3" s="715"/>
      <c r="G3" s="715"/>
      <c r="H3" s="715"/>
      <c r="I3" s="715"/>
      <c r="J3" s="114"/>
      <c r="K3" s="114"/>
      <c r="L3" s="117"/>
      <c r="M3" s="258"/>
      <c r="N3" s="126"/>
      <c r="O3" s="115"/>
      <c r="P3" s="115"/>
      <c r="Q3" s="115"/>
      <c r="R3" s="115"/>
      <c r="S3" s="115"/>
      <c r="T3" s="115"/>
      <c r="U3" s="115"/>
      <c r="V3" s="115"/>
      <c r="W3" s="115"/>
      <c r="X3" s="115"/>
      <c r="Y3" s="115"/>
      <c r="Z3" s="115"/>
    </row>
    <row r="4" spans="1:26" ht="33.75" thickTop="1">
      <c r="A4" s="716" t="s">
        <v>95</v>
      </c>
      <c r="B4" s="717"/>
      <c r="C4" s="717"/>
      <c r="D4" s="717"/>
      <c r="E4" s="717"/>
      <c r="F4" s="717"/>
      <c r="G4" s="295" t="s">
        <v>1</v>
      </c>
      <c r="H4" s="718"/>
      <c r="I4" s="718"/>
      <c r="J4" s="718"/>
      <c r="K4" s="718"/>
      <c r="L4" s="718"/>
      <c r="M4" s="719"/>
      <c r="N4" s="294"/>
    </row>
    <row r="5" spans="1:26" ht="23.25">
      <c r="A5" s="553" t="s">
        <v>111</v>
      </c>
      <c r="B5" s="554"/>
      <c r="C5" s="555"/>
      <c r="D5" s="555"/>
      <c r="E5" s="236"/>
      <c r="F5" s="559" t="s">
        <v>2</v>
      </c>
      <c r="G5" s="559"/>
      <c r="H5" s="561" t="s">
        <v>191</v>
      </c>
      <c r="I5" s="561"/>
      <c r="J5" s="561"/>
      <c r="K5" s="561"/>
      <c r="L5" s="561"/>
      <c r="M5" s="562"/>
      <c r="N5" s="181"/>
    </row>
    <row r="6" spans="1:26" ht="18.75" customHeight="1">
      <c r="A6" s="524" t="s">
        <v>30</v>
      </c>
      <c r="B6" s="525"/>
      <c r="C6" s="157"/>
      <c r="D6" s="526"/>
      <c r="E6" s="526"/>
      <c r="F6" s="526"/>
      <c r="G6" s="54" t="s">
        <v>85</v>
      </c>
      <c r="H6" s="55" t="s">
        <v>3</v>
      </c>
      <c r="I6" s="558"/>
      <c r="J6" s="558"/>
      <c r="K6" s="558"/>
      <c r="L6" s="118" t="s">
        <v>4</v>
      </c>
      <c r="M6" s="255"/>
      <c r="N6" s="181"/>
    </row>
    <row r="7" spans="1:26" ht="18.95" customHeight="1">
      <c r="A7" s="569" t="s">
        <v>84</v>
      </c>
      <c r="B7" s="570"/>
      <c r="C7" s="571"/>
      <c r="D7" s="571"/>
      <c r="E7" s="571"/>
      <c r="F7" s="243"/>
      <c r="G7" s="54" t="s">
        <v>85</v>
      </c>
      <c r="H7" s="55" t="s">
        <v>6</v>
      </c>
      <c r="I7" s="558"/>
      <c r="J7" s="558"/>
      <c r="K7" s="558"/>
      <c r="L7" s="118" t="s">
        <v>4</v>
      </c>
      <c r="M7" s="256"/>
      <c r="N7" s="181"/>
      <c r="O7" s="193"/>
    </row>
    <row r="8" spans="1:26" ht="18.95" customHeight="1">
      <c r="A8" s="565" t="s">
        <v>5</v>
      </c>
      <c r="B8" s="566"/>
      <c r="C8" s="528"/>
      <c r="D8" s="528"/>
      <c r="E8" s="528"/>
      <c r="F8" s="243"/>
      <c r="G8" s="54" t="s">
        <v>85</v>
      </c>
      <c r="H8" s="55" t="s">
        <v>8</v>
      </c>
      <c r="I8" s="558"/>
      <c r="J8" s="558"/>
      <c r="K8" s="558"/>
      <c r="L8" s="118" t="s">
        <v>4</v>
      </c>
      <c r="M8" s="256"/>
      <c r="N8" s="181"/>
    </row>
    <row r="9" spans="1:26" ht="18.95" customHeight="1">
      <c r="A9" s="565" t="s">
        <v>7</v>
      </c>
      <c r="B9" s="566"/>
      <c r="C9" s="528"/>
      <c r="D9" s="528"/>
      <c r="E9" s="528"/>
      <c r="F9" s="243"/>
      <c r="G9" s="244"/>
      <c r="H9" s="244"/>
      <c r="I9" s="52" t="s">
        <v>31</v>
      </c>
      <c r="J9" s="527"/>
      <c r="K9" s="527"/>
      <c r="L9" s="52" t="s">
        <v>32</v>
      </c>
      <c r="M9" s="256">
        <f>SUM(M6:M8)</f>
        <v>0</v>
      </c>
      <c r="N9" s="181"/>
    </row>
    <row r="10" spans="1:26" ht="19.5" customHeight="1" thickBot="1">
      <c r="A10" s="567"/>
      <c r="B10" s="568"/>
      <c r="C10" s="568"/>
      <c r="D10" s="568"/>
      <c r="E10" s="568"/>
      <c r="F10" s="568"/>
      <c r="G10" s="244"/>
      <c r="H10" s="244"/>
      <c r="I10" s="183"/>
      <c r="J10" s="546"/>
      <c r="K10" s="546"/>
      <c r="L10" s="183"/>
      <c r="M10" s="257"/>
      <c r="N10" s="181"/>
    </row>
    <row r="11" spans="1:26" ht="14.25" thickTop="1" thickBot="1">
      <c r="A11" s="180"/>
      <c r="B11" s="158" t="str">
        <f>G6</f>
        <v xml:space="preserve">d. </v>
      </c>
      <c r="C11" s="158" t="str">
        <f>G7</f>
        <v xml:space="preserve">d. </v>
      </c>
      <c r="D11" s="158" t="str">
        <f>G8</f>
        <v xml:space="preserve">d. </v>
      </c>
      <c r="E11" s="563"/>
      <c r="F11" s="563"/>
      <c r="G11" s="563"/>
      <c r="H11" s="563"/>
      <c r="I11" s="563"/>
      <c r="J11" s="563"/>
      <c r="K11" s="563"/>
      <c r="L11" s="563"/>
      <c r="M11" s="564"/>
      <c r="N11" s="262"/>
    </row>
    <row r="12" spans="1:26" ht="16.5" customHeight="1" thickTop="1">
      <c r="A12" s="98"/>
      <c r="B12" s="529" t="s">
        <v>93</v>
      </c>
      <c r="C12" s="530"/>
      <c r="D12" s="531"/>
      <c r="E12" s="522" t="s">
        <v>123</v>
      </c>
      <c r="F12" s="547" t="s">
        <v>9</v>
      </c>
      <c r="G12" s="548"/>
      <c r="H12" s="548"/>
      <c r="I12" s="548"/>
      <c r="J12" s="548"/>
      <c r="K12" s="549" t="s">
        <v>127</v>
      </c>
      <c r="L12" s="507" t="s">
        <v>110</v>
      </c>
      <c r="M12" s="508"/>
      <c r="N12" s="509"/>
    </row>
    <row r="13" spans="1:26" ht="53.1" customHeight="1" thickBot="1">
      <c r="A13" s="82" t="s">
        <v>10</v>
      </c>
      <c r="B13" s="191" t="s">
        <v>11</v>
      </c>
      <c r="C13" s="191" t="s">
        <v>86</v>
      </c>
      <c r="D13" s="192" t="s">
        <v>87</v>
      </c>
      <c r="E13" s="608"/>
      <c r="F13" s="188" t="s">
        <v>129</v>
      </c>
      <c r="G13" s="189" t="s">
        <v>119</v>
      </c>
      <c r="H13" s="189" t="s">
        <v>118</v>
      </c>
      <c r="I13" s="189" t="s">
        <v>120</v>
      </c>
      <c r="J13" s="190" t="s">
        <v>113</v>
      </c>
      <c r="K13" s="550"/>
      <c r="L13" s="510"/>
      <c r="M13" s="511"/>
      <c r="N13" s="512"/>
    </row>
    <row r="14" spans="1:26" s="3" customFormat="1" ht="18" customHeight="1" thickTop="1">
      <c r="A14" s="174">
        <v>1</v>
      </c>
      <c r="B14" s="79"/>
      <c r="C14" s="92"/>
      <c r="D14" s="79"/>
      <c r="E14" s="306">
        <f>SUM(B14:D14)</f>
        <v>0</v>
      </c>
      <c r="F14" s="240"/>
      <c r="G14" s="238"/>
      <c r="H14" s="238"/>
      <c r="I14" s="238"/>
      <c r="J14" s="241"/>
      <c r="K14" s="241"/>
      <c r="L14" s="605"/>
      <c r="M14" s="606"/>
      <c r="N14" s="607"/>
      <c r="O14" s="193"/>
      <c r="P14" s="42"/>
      <c r="Q14" s="42"/>
      <c r="R14" s="42"/>
      <c r="S14" s="42"/>
      <c r="T14" s="42"/>
      <c r="U14" s="42"/>
      <c r="V14" s="42"/>
      <c r="W14" s="42"/>
      <c r="X14" s="42"/>
      <c r="Y14" s="42"/>
      <c r="Z14" s="42"/>
    </row>
    <row r="15" spans="1:26" s="3" customFormat="1" ht="18" customHeight="1">
      <c r="A15" s="173">
        <v>2</v>
      </c>
      <c r="B15" s="79"/>
      <c r="C15" s="92"/>
      <c r="D15" s="79"/>
      <c r="E15" s="74">
        <f t="shared" ref="E15:E44" si="0">SUM(B15:D15)</f>
        <v>0</v>
      </c>
      <c r="F15" s="74"/>
      <c r="G15" s="75"/>
      <c r="H15" s="75"/>
      <c r="I15" s="75"/>
      <c r="J15" s="99"/>
      <c r="K15" s="99"/>
      <c r="L15" s="576"/>
      <c r="M15" s="577"/>
      <c r="N15" s="578"/>
      <c r="O15" s="193"/>
      <c r="P15" s="42"/>
      <c r="Q15" s="42"/>
      <c r="R15" s="42"/>
      <c r="S15" s="42"/>
      <c r="T15" s="42"/>
      <c r="U15" s="42"/>
      <c r="V15" s="42"/>
      <c r="W15" s="42"/>
      <c r="X15" s="42"/>
      <c r="Y15" s="42"/>
      <c r="Z15" s="42"/>
    </row>
    <row r="16" spans="1:26" s="3" customFormat="1" ht="18" customHeight="1">
      <c r="A16" s="171">
        <v>3</v>
      </c>
      <c r="B16" s="79"/>
      <c r="C16" s="92"/>
      <c r="D16" s="79"/>
      <c r="E16" s="74">
        <f t="shared" si="0"/>
        <v>0</v>
      </c>
      <c r="F16" s="238"/>
      <c r="G16" s="238"/>
      <c r="H16" s="238"/>
      <c r="I16" s="238"/>
      <c r="J16" s="241"/>
      <c r="K16" s="241"/>
      <c r="L16" s="516"/>
      <c r="M16" s="517"/>
      <c r="N16" s="518"/>
      <c r="O16" s="193"/>
      <c r="P16" s="42"/>
      <c r="Q16" s="42"/>
      <c r="R16" s="42"/>
      <c r="S16" s="42"/>
      <c r="T16" s="42"/>
      <c r="U16" s="42"/>
      <c r="V16" s="42"/>
      <c r="W16" s="42"/>
      <c r="X16" s="42"/>
      <c r="Y16" s="42"/>
      <c r="Z16" s="42"/>
    </row>
    <row r="17" spans="1:26" s="3" customFormat="1" ht="18" customHeight="1">
      <c r="A17" s="171">
        <v>4</v>
      </c>
      <c r="B17" s="79"/>
      <c r="C17" s="79"/>
      <c r="D17" s="79"/>
      <c r="E17" s="74">
        <f t="shared" si="0"/>
        <v>0</v>
      </c>
      <c r="F17" s="238"/>
      <c r="G17" s="238"/>
      <c r="H17" s="238"/>
      <c r="I17" s="238"/>
      <c r="J17" s="241"/>
      <c r="K17" s="100"/>
      <c r="L17" s="516"/>
      <c r="M17" s="517"/>
      <c r="N17" s="518"/>
      <c r="O17" s="193"/>
      <c r="P17" s="42"/>
      <c r="Q17" s="42"/>
      <c r="R17" s="42"/>
      <c r="S17" s="42"/>
      <c r="T17" s="42"/>
      <c r="U17" s="42"/>
      <c r="V17" s="42"/>
      <c r="W17" s="42"/>
      <c r="X17" s="42"/>
      <c r="Y17" s="42"/>
      <c r="Z17" s="42"/>
    </row>
    <row r="18" spans="1:26" s="3" customFormat="1" ht="18" customHeight="1" thickBot="1">
      <c r="A18" s="228">
        <v>5</v>
      </c>
      <c r="B18" s="229"/>
      <c r="C18" s="229"/>
      <c r="D18" s="229"/>
      <c r="E18" s="231">
        <f t="shared" si="0"/>
        <v>0</v>
      </c>
      <c r="F18" s="229"/>
      <c r="G18" s="229"/>
      <c r="H18" s="229"/>
      <c r="I18" s="229"/>
      <c r="J18" s="232"/>
      <c r="K18" s="234">
        <f>IF(SUM(APR!L72+MAY!L68)&gt;40, SUM(APR!L72+MAY!L68)-40, 0)</f>
        <v>0</v>
      </c>
      <c r="L18" s="513"/>
      <c r="M18" s="514"/>
      <c r="N18" s="515"/>
      <c r="O18" s="193"/>
      <c r="P18" s="42"/>
      <c r="Q18" s="42"/>
      <c r="R18" s="42"/>
      <c r="S18" s="42"/>
      <c r="T18" s="42"/>
      <c r="U18" s="42"/>
      <c r="V18" s="42"/>
      <c r="W18" s="42"/>
      <c r="X18" s="42"/>
      <c r="Y18" s="42"/>
      <c r="Z18" s="42"/>
    </row>
    <row r="19" spans="1:26" s="3" customFormat="1" ht="18" customHeight="1">
      <c r="A19" s="478">
        <v>6</v>
      </c>
      <c r="B19" s="475"/>
      <c r="C19" s="476"/>
      <c r="D19" s="475"/>
      <c r="E19" s="299">
        <f t="shared" si="0"/>
        <v>0</v>
      </c>
      <c r="F19" s="475"/>
      <c r="G19" s="475"/>
      <c r="H19" s="475"/>
      <c r="I19" s="475"/>
      <c r="J19" s="477"/>
      <c r="K19" s="477"/>
      <c r="L19" s="501"/>
      <c r="M19" s="502"/>
      <c r="N19" s="503"/>
      <c r="O19" s="193"/>
      <c r="P19" s="42"/>
      <c r="Q19" s="42"/>
      <c r="R19" s="42"/>
      <c r="S19" s="42"/>
      <c r="T19" s="42"/>
      <c r="U19" s="42"/>
      <c r="V19" s="42"/>
      <c r="W19" s="42"/>
      <c r="X19" s="42"/>
      <c r="Y19" s="42"/>
      <c r="Z19" s="42"/>
    </row>
    <row r="20" spans="1:26" s="3" customFormat="1" ht="18" customHeight="1">
      <c r="A20" s="171">
        <v>7</v>
      </c>
      <c r="B20" s="238"/>
      <c r="C20" s="239"/>
      <c r="D20" s="238"/>
      <c r="E20" s="240">
        <f t="shared" si="0"/>
        <v>0</v>
      </c>
      <c r="F20" s="238"/>
      <c r="G20" s="238"/>
      <c r="H20" s="238"/>
      <c r="I20" s="238"/>
      <c r="J20" s="241"/>
      <c r="K20" s="271"/>
      <c r="L20" s="498"/>
      <c r="M20" s="499"/>
      <c r="N20" s="500"/>
      <c r="O20" s="193"/>
      <c r="P20" s="42"/>
      <c r="Q20" s="42"/>
      <c r="R20" s="42"/>
      <c r="S20" s="42"/>
      <c r="T20" s="42"/>
      <c r="U20" s="42"/>
      <c r="V20" s="42"/>
      <c r="W20" s="42"/>
      <c r="X20" s="42"/>
      <c r="Y20" s="42"/>
      <c r="Z20" s="42"/>
    </row>
    <row r="21" spans="1:26" s="3" customFormat="1" ht="18" customHeight="1">
      <c r="A21" s="171">
        <v>8</v>
      </c>
      <c r="B21" s="238"/>
      <c r="C21" s="239"/>
      <c r="D21" s="238"/>
      <c r="E21" s="74">
        <f t="shared" si="0"/>
        <v>0</v>
      </c>
      <c r="F21" s="238"/>
      <c r="G21" s="238"/>
      <c r="H21" s="238"/>
      <c r="I21" s="238"/>
      <c r="J21" s="241"/>
      <c r="K21" s="271"/>
      <c r="L21" s="498"/>
      <c r="M21" s="499"/>
      <c r="N21" s="500"/>
      <c r="O21" s="193"/>
      <c r="P21" s="42"/>
      <c r="Q21" s="42"/>
      <c r="R21" s="42"/>
      <c r="S21" s="42"/>
      <c r="T21" s="42"/>
      <c r="U21" s="42"/>
      <c r="V21" s="42"/>
      <c r="W21" s="42"/>
      <c r="X21" s="42"/>
      <c r="Y21" s="42"/>
      <c r="Z21" s="42"/>
    </row>
    <row r="22" spans="1:26" s="3" customFormat="1" ht="18" customHeight="1">
      <c r="A22" s="173">
        <v>9</v>
      </c>
      <c r="B22" s="75"/>
      <c r="C22" s="93"/>
      <c r="D22" s="75"/>
      <c r="E22" s="74">
        <f t="shared" si="0"/>
        <v>0</v>
      </c>
      <c r="F22" s="75"/>
      <c r="G22" s="75"/>
      <c r="H22" s="75"/>
      <c r="I22" s="75"/>
      <c r="J22" s="99"/>
      <c r="K22" s="99"/>
      <c r="L22" s="516"/>
      <c r="M22" s="517"/>
      <c r="N22" s="518"/>
      <c r="O22" s="193"/>
      <c r="P22" s="42"/>
      <c r="Q22" s="42"/>
      <c r="R22" s="42"/>
      <c r="S22" s="42"/>
      <c r="T22" s="42"/>
      <c r="U22" s="42"/>
      <c r="V22" s="42"/>
      <c r="W22" s="42"/>
      <c r="X22" s="42"/>
      <c r="Y22" s="42"/>
      <c r="Z22" s="42"/>
    </row>
    <row r="23" spans="1:26" s="3" customFormat="1" ht="18" customHeight="1">
      <c r="A23" s="171">
        <v>10</v>
      </c>
      <c r="B23" s="79"/>
      <c r="C23" s="92"/>
      <c r="D23" s="79"/>
      <c r="E23" s="74">
        <f t="shared" si="0"/>
        <v>0</v>
      </c>
      <c r="F23" s="238"/>
      <c r="G23" s="238"/>
      <c r="H23" s="238"/>
      <c r="I23" s="238"/>
      <c r="J23" s="241"/>
      <c r="K23" s="241"/>
      <c r="L23" s="582"/>
      <c r="M23" s="583"/>
      <c r="N23" s="584"/>
      <c r="O23" s="193"/>
      <c r="P23" s="42"/>
      <c r="Q23" s="42"/>
      <c r="R23" s="42"/>
      <c r="S23" s="42"/>
      <c r="T23" s="42"/>
      <c r="U23" s="42"/>
      <c r="V23" s="42"/>
      <c r="W23" s="42"/>
      <c r="X23" s="42"/>
      <c r="Y23" s="42"/>
      <c r="Z23" s="42"/>
    </row>
    <row r="24" spans="1:26" s="3" customFormat="1" ht="18" customHeight="1">
      <c r="A24" s="171">
        <v>11</v>
      </c>
      <c r="B24" s="79"/>
      <c r="C24" s="92"/>
      <c r="D24" s="79"/>
      <c r="E24" s="74">
        <f t="shared" si="0"/>
        <v>0</v>
      </c>
      <c r="F24" s="238"/>
      <c r="G24" s="238"/>
      <c r="H24" s="238"/>
      <c r="I24" s="238"/>
      <c r="J24" s="241"/>
      <c r="K24" s="100"/>
      <c r="L24" s="516"/>
      <c r="M24" s="517"/>
      <c r="N24" s="518"/>
      <c r="O24" s="193"/>
      <c r="P24" s="42"/>
      <c r="Q24" s="42"/>
      <c r="R24" s="42"/>
      <c r="S24" s="42"/>
      <c r="T24" s="42"/>
      <c r="U24" s="42"/>
      <c r="V24" s="42"/>
      <c r="W24" s="42"/>
      <c r="X24" s="42"/>
      <c r="Y24" s="42"/>
      <c r="Z24" s="42"/>
    </row>
    <row r="25" spans="1:26" s="3" customFormat="1" ht="18" customHeight="1" thickBot="1">
      <c r="A25" s="228">
        <v>12</v>
      </c>
      <c r="B25" s="229"/>
      <c r="C25" s="229"/>
      <c r="D25" s="229"/>
      <c r="E25" s="231">
        <f t="shared" si="0"/>
        <v>0</v>
      </c>
      <c r="F25" s="229"/>
      <c r="G25" s="229"/>
      <c r="H25" s="229"/>
      <c r="I25" s="229"/>
      <c r="J25" s="232"/>
      <c r="K25" s="234">
        <f>IF(SUM(E19:E25)&gt;40, SUM(E19:E25)-40, 0)</f>
        <v>0</v>
      </c>
      <c r="L25" s="513"/>
      <c r="M25" s="514"/>
      <c r="N25" s="515"/>
      <c r="O25" s="193"/>
      <c r="P25" s="42"/>
      <c r="Q25" s="42"/>
      <c r="R25" s="42"/>
      <c r="S25" s="42"/>
      <c r="T25" s="42"/>
      <c r="U25" s="42"/>
      <c r="V25" s="42"/>
      <c r="W25" s="42"/>
      <c r="X25" s="42"/>
      <c r="Y25" s="42"/>
      <c r="Z25" s="42"/>
    </row>
    <row r="26" spans="1:26" s="3" customFormat="1" ht="18" customHeight="1">
      <c r="A26" s="478">
        <v>13</v>
      </c>
      <c r="B26" s="475"/>
      <c r="C26" s="476"/>
      <c r="D26" s="475"/>
      <c r="E26" s="299">
        <f t="shared" si="0"/>
        <v>0</v>
      </c>
      <c r="F26" s="475"/>
      <c r="G26" s="475"/>
      <c r="H26" s="475"/>
      <c r="I26" s="475"/>
      <c r="J26" s="477"/>
      <c r="K26" s="477"/>
      <c r="L26" s="501"/>
      <c r="M26" s="502"/>
      <c r="N26" s="503"/>
      <c r="O26" s="193"/>
      <c r="P26" s="42"/>
      <c r="Q26" s="42"/>
      <c r="R26" s="42"/>
      <c r="S26" s="42"/>
      <c r="T26" s="42"/>
      <c r="U26" s="42"/>
      <c r="V26" s="42"/>
      <c r="W26" s="42"/>
      <c r="X26" s="42"/>
      <c r="Y26" s="42"/>
      <c r="Z26" s="42"/>
    </row>
    <row r="27" spans="1:26" s="3" customFormat="1" ht="18" customHeight="1">
      <c r="A27" s="171">
        <v>14</v>
      </c>
      <c r="B27" s="238"/>
      <c r="C27" s="239"/>
      <c r="D27" s="238"/>
      <c r="E27" s="240">
        <f t="shared" si="0"/>
        <v>0</v>
      </c>
      <c r="F27" s="238"/>
      <c r="G27" s="238"/>
      <c r="H27" s="238"/>
      <c r="I27" s="238"/>
      <c r="J27" s="241"/>
      <c r="K27" s="271"/>
      <c r="L27" s="498"/>
      <c r="M27" s="499"/>
      <c r="N27" s="500"/>
      <c r="O27" s="193"/>
      <c r="P27" s="42"/>
      <c r="Q27" s="42"/>
      <c r="R27" s="42"/>
      <c r="S27" s="42"/>
      <c r="T27" s="42"/>
      <c r="U27" s="42"/>
      <c r="V27" s="42"/>
      <c r="W27" s="42"/>
      <c r="X27" s="42"/>
      <c r="Y27" s="42"/>
      <c r="Z27" s="42"/>
    </row>
    <row r="28" spans="1:26" s="3" customFormat="1" ht="18" customHeight="1">
      <c r="A28" s="171">
        <v>15</v>
      </c>
      <c r="B28" s="238"/>
      <c r="C28" s="239"/>
      <c r="D28" s="238"/>
      <c r="E28" s="74">
        <f t="shared" si="0"/>
        <v>0</v>
      </c>
      <c r="F28" s="238"/>
      <c r="G28" s="238"/>
      <c r="H28" s="238"/>
      <c r="I28" s="238"/>
      <c r="J28" s="241"/>
      <c r="K28" s="271"/>
      <c r="L28" s="498"/>
      <c r="M28" s="499"/>
      <c r="N28" s="500"/>
      <c r="O28" s="193"/>
      <c r="P28" s="42"/>
      <c r="Q28" s="42"/>
      <c r="R28" s="42"/>
      <c r="S28" s="42"/>
      <c r="T28" s="42"/>
      <c r="U28" s="42"/>
      <c r="V28" s="42"/>
      <c r="W28" s="42"/>
      <c r="X28" s="42"/>
      <c r="Y28" s="42"/>
      <c r="Z28" s="42"/>
    </row>
    <row r="29" spans="1:26" s="3" customFormat="1" ht="18" customHeight="1">
      <c r="A29" s="173">
        <v>16</v>
      </c>
      <c r="B29" s="75"/>
      <c r="C29" s="75"/>
      <c r="D29" s="75"/>
      <c r="E29" s="74">
        <f t="shared" si="0"/>
        <v>0</v>
      </c>
      <c r="F29" s="74"/>
      <c r="G29" s="75"/>
      <c r="H29" s="75"/>
      <c r="I29" s="75"/>
      <c r="J29" s="99"/>
      <c r="K29" s="99"/>
      <c r="L29" s="576"/>
      <c r="M29" s="577"/>
      <c r="N29" s="578"/>
      <c r="O29" s="193"/>
      <c r="P29" s="42"/>
      <c r="Q29" s="42"/>
      <c r="R29" s="42"/>
      <c r="S29" s="42"/>
      <c r="T29" s="42"/>
      <c r="U29" s="42"/>
      <c r="V29" s="42"/>
      <c r="W29" s="42"/>
      <c r="X29" s="42"/>
      <c r="Y29" s="42"/>
      <c r="Z29" s="42"/>
    </row>
    <row r="30" spans="1:26" s="3" customFormat="1" ht="18" customHeight="1">
      <c r="A30" s="171">
        <v>17</v>
      </c>
      <c r="B30" s="79"/>
      <c r="C30" s="92"/>
      <c r="D30" s="79"/>
      <c r="E30" s="74">
        <f t="shared" si="0"/>
        <v>0</v>
      </c>
      <c r="F30" s="238"/>
      <c r="G30" s="238"/>
      <c r="H30" s="238"/>
      <c r="I30" s="238"/>
      <c r="J30" s="241"/>
      <c r="K30" s="241"/>
      <c r="L30" s="579"/>
      <c r="M30" s="580"/>
      <c r="N30" s="581"/>
      <c r="O30" s="193"/>
      <c r="P30" s="42"/>
      <c r="Q30" s="42"/>
      <c r="R30" s="42"/>
      <c r="S30" s="42"/>
      <c r="T30" s="42"/>
      <c r="U30" s="42"/>
      <c r="V30" s="42"/>
      <c r="W30" s="42"/>
      <c r="X30" s="42"/>
      <c r="Y30" s="42"/>
      <c r="Z30" s="42"/>
    </row>
    <row r="31" spans="1:26" s="3" customFormat="1" ht="18" customHeight="1">
      <c r="A31" s="172">
        <v>18</v>
      </c>
      <c r="B31" s="75"/>
      <c r="C31" s="75"/>
      <c r="D31" s="75"/>
      <c r="E31" s="74">
        <f t="shared" si="0"/>
        <v>0</v>
      </c>
      <c r="F31" s="240"/>
      <c r="G31" s="238"/>
      <c r="H31" s="238"/>
      <c r="I31" s="238"/>
      <c r="J31" s="241"/>
      <c r="K31" s="201"/>
      <c r="L31" s="576"/>
      <c r="M31" s="577"/>
      <c r="N31" s="578"/>
      <c r="O31" s="193"/>
      <c r="P31" s="42"/>
      <c r="Q31" s="42"/>
      <c r="R31" s="42"/>
      <c r="S31" s="42"/>
      <c r="T31" s="42"/>
      <c r="U31" s="42"/>
      <c r="V31" s="42"/>
      <c r="W31" s="42"/>
      <c r="X31" s="42"/>
      <c r="Y31" s="42"/>
      <c r="Z31" s="42"/>
    </row>
    <row r="32" spans="1:26" s="3" customFormat="1" ht="18" customHeight="1" thickBot="1">
      <c r="A32" s="235">
        <v>19</v>
      </c>
      <c r="B32" s="229"/>
      <c r="C32" s="229"/>
      <c r="D32" s="229"/>
      <c r="E32" s="231">
        <f t="shared" si="0"/>
        <v>0</v>
      </c>
      <c r="F32" s="231"/>
      <c r="G32" s="229"/>
      <c r="H32" s="229"/>
      <c r="I32" s="229"/>
      <c r="J32" s="232"/>
      <c r="K32" s="241">
        <f>IF(SUM(E26:E32)&gt;40, SUM(E26:E32)-40, 0)</f>
        <v>0</v>
      </c>
      <c r="L32" s="712"/>
      <c r="M32" s="713"/>
      <c r="N32" s="714"/>
      <c r="O32" s="193"/>
      <c r="P32" s="42"/>
      <c r="Q32" s="42"/>
      <c r="R32" s="42"/>
      <c r="S32" s="42"/>
      <c r="T32" s="42"/>
      <c r="U32" s="42"/>
      <c r="V32" s="42"/>
      <c r="W32" s="42"/>
      <c r="X32" s="42"/>
      <c r="Y32" s="42"/>
      <c r="Z32" s="42"/>
    </row>
    <row r="33" spans="1:26" s="3" customFormat="1" ht="18" customHeight="1">
      <c r="A33" s="478">
        <v>20</v>
      </c>
      <c r="B33" s="475"/>
      <c r="C33" s="475"/>
      <c r="D33" s="475"/>
      <c r="E33" s="299">
        <f t="shared" si="0"/>
        <v>0</v>
      </c>
      <c r="F33" s="475"/>
      <c r="G33" s="475"/>
      <c r="H33" s="475"/>
      <c r="I33" s="475"/>
      <c r="J33" s="477"/>
      <c r="K33" s="477"/>
      <c r="L33" s="501"/>
      <c r="M33" s="502"/>
      <c r="N33" s="503"/>
      <c r="O33" s="193"/>
      <c r="P33" s="42"/>
      <c r="Q33" s="42"/>
      <c r="R33" s="42"/>
      <c r="S33" s="42"/>
      <c r="T33" s="42"/>
      <c r="U33" s="42"/>
      <c r="V33" s="42"/>
      <c r="W33" s="42"/>
      <c r="X33" s="42"/>
      <c r="Y33" s="42"/>
      <c r="Z33" s="42"/>
    </row>
    <row r="34" spans="1:26" s="3" customFormat="1" ht="18" customHeight="1">
      <c r="A34" s="172">
        <v>21</v>
      </c>
      <c r="B34" s="238"/>
      <c r="C34" s="238"/>
      <c r="D34" s="238"/>
      <c r="E34" s="240">
        <f t="shared" si="0"/>
        <v>0</v>
      </c>
      <c r="F34" s="238"/>
      <c r="G34" s="238"/>
      <c r="H34" s="238"/>
      <c r="I34" s="238"/>
      <c r="J34" s="241"/>
      <c r="K34" s="271"/>
      <c r="L34" s="590"/>
      <c r="M34" s="591"/>
      <c r="N34" s="592"/>
      <c r="O34" s="193"/>
      <c r="P34" s="42"/>
      <c r="Q34" s="42"/>
      <c r="R34" s="42"/>
      <c r="S34" s="42"/>
      <c r="T34" s="42"/>
      <c r="U34" s="42"/>
      <c r="V34" s="42"/>
      <c r="W34" s="42"/>
      <c r="X34" s="42"/>
      <c r="Y34" s="42"/>
      <c r="Z34" s="42"/>
    </row>
    <row r="35" spans="1:26" s="3" customFormat="1" ht="18" customHeight="1">
      <c r="A35" s="172">
        <v>22</v>
      </c>
      <c r="B35" s="238"/>
      <c r="C35" s="239"/>
      <c r="D35" s="238"/>
      <c r="E35" s="74">
        <f t="shared" si="0"/>
        <v>0</v>
      </c>
      <c r="F35" s="238"/>
      <c r="G35" s="238"/>
      <c r="H35" s="238"/>
      <c r="I35" s="238"/>
      <c r="J35" s="241"/>
      <c r="K35" s="241"/>
      <c r="L35" s="498"/>
      <c r="M35" s="499"/>
      <c r="N35" s="500"/>
      <c r="O35" s="193"/>
      <c r="P35" s="42"/>
      <c r="Q35" s="42"/>
      <c r="R35" s="42"/>
      <c r="S35" s="42"/>
      <c r="T35" s="42"/>
      <c r="U35" s="42"/>
      <c r="V35" s="42"/>
      <c r="W35" s="42"/>
      <c r="X35" s="42"/>
      <c r="Y35" s="42"/>
      <c r="Z35" s="42"/>
    </row>
    <row r="36" spans="1:26" s="3" customFormat="1" ht="18" customHeight="1">
      <c r="A36" s="173">
        <v>23</v>
      </c>
      <c r="B36" s="75"/>
      <c r="C36" s="93"/>
      <c r="D36" s="75"/>
      <c r="E36" s="74">
        <f t="shared" si="0"/>
        <v>0</v>
      </c>
      <c r="F36" s="75"/>
      <c r="G36" s="75"/>
      <c r="H36" s="75"/>
      <c r="I36" s="75"/>
      <c r="J36" s="99"/>
      <c r="K36" s="99"/>
      <c r="L36" s="516"/>
      <c r="M36" s="517"/>
      <c r="N36" s="518"/>
      <c r="O36" s="193"/>
      <c r="P36" s="42"/>
      <c r="Q36" s="42"/>
      <c r="R36" s="42"/>
      <c r="S36" s="42"/>
      <c r="T36" s="42"/>
      <c r="U36" s="42"/>
      <c r="V36" s="42"/>
      <c r="W36" s="42"/>
      <c r="X36" s="42"/>
      <c r="Y36" s="42"/>
      <c r="Z36" s="42"/>
    </row>
    <row r="37" spans="1:26" s="3" customFormat="1" ht="18" customHeight="1">
      <c r="A37" s="171">
        <v>24</v>
      </c>
      <c r="B37" s="79"/>
      <c r="C37" s="92"/>
      <c r="D37" s="79"/>
      <c r="E37" s="74">
        <f t="shared" si="0"/>
        <v>0</v>
      </c>
      <c r="F37" s="238"/>
      <c r="G37" s="238"/>
      <c r="H37" s="238"/>
      <c r="I37" s="238"/>
      <c r="J37" s="241"/>
      <c r="K37" s="241"/>
      <c r="L37" s="582"/>
      <c r="M37" s="583"/>
      <c r="N37" s="584"/>
      <c r="O37" s="193"/>
      <c r="P37" s="42"/>
      <c r="Q37" s="42"/>
      <c r="R37" s="42"/>
      <c r="S37" s="42"/>
      <c r="T37" s="42"/>
      <c r="U37" s="42"/>
      <c r="V37" s="42"/>
      <c r="W37" s="42"/>
      <c r="X37" s="42"/>
      <c r="Y37" s="42"/>
      <c r="Z37" s="42"/>
    </row>
    <row r="38" spans="1:26" s="3" customFormat="1" ht="18" customHeight="1">
      <c r="A38" s="172">
        <v>25</v>
      </c>
      <c r="B38" s="79"/>
      <c r="C38" s="79"/>
      <c r="D38" s="79"/>
      <c r="E38" s="74">
        <f t="shared" si="0"/>
        <v>0</v>
      </c>
      <c r="F38" s="238"/>
      <c r="G38" s="238"/>
      <c r="H38" s="238"/>
      <c r="I38" s="238"/>
      <c r="J38" s="241"/>
      <c r="K38" s="100"/>
      <c r="L38" s="582"/>
      <c r="M38" s="583"/>
      <c r="N38" s="584"/>
      <c r="O38" s="193"/>
      <c r="P38" s="42"/>
      <c r="Q38" s="42"/>
      <c r="R38" s="42"/>
      <c r="S38" s="42"/>
      <c r="T38" s="42"/>
      <c r="U38" s="42"/>
      <c r="V38" s="42"/>
      <c r="W38" s="42"/>
      <c r="X38" s="42"/>
      <c r="Y38" s="42"/>
      <c r="Z38" s="42"/>
    </row>
    <row r="39" spans="1:26" s="3" customFormat="1" ht="18" customHeight="1" thickBot="1">
      <c r="A39" s="235">
        <v>26</v>
      </c>
      <c r="B39" s="229"/>
      <c r="C39" s="229"/>
      <c r="D39" s="229"/>
      <c r="E39" s="231">
        <f t="shared" si="0"/>
        <v>0</v>
      </c>
      <c r="F39" s="229"/>
      <c r="G39" s="229"/>
      <c r="H39" s="229"/>
      <c r="I39" s="229"/>
      <c r="J39" s="232"/>
      <c r="K39" s="234">
        <f>IF(SUM(E33:E39)&gt;40, SUM(E33:E39)-40, 0)</f>
        <v>0</v>
      </c>
      <c r="L39" s="596"/>
      <c r="M39" s="597"/>
      <c r="N39" s="598"/>
      <c r="O39" s="193"/>
      <c r="P39" s="42"/>
      <c r="Q39" s="42"/>
      <c r="R39" s="42"/>
      <c r="S39" s="42"/>
      <c r="T39" s="42"/>
      <c r="U39" s="42"/>
      <c r="V39" s="42"/>
      <c r="W39" s="42"/>
      <c r="X39" s="42"/>
      <c r="Y39" s="42"/>
      <c r="Z39" s="42"/>
    </row>
    <row r="40" spans="1:26" s="3" customFormat="1" ht="18" customHeight="1">
      <c r="A40" s="478">
        <v>27</v>
      </c>
      <c r="B40" s="475"/>
      <c r="C40" s="476"/>
      <c r="D40" s="475"/>
      <c r="E40" s="299">
        <f t="shared" si="0"/>
        <v>0</v>
      </c>
      <c r="F40" s="475"/>
      <c r="G40" s="475"/>
      <c r="H40" s="475"/>
      <c r="I40" s="475"/>
      <c r="J40" s="477"/>
      <c r="K40" s="477"/>
      <c r="L40" s="501"/>
      <c r="M40" s="502"/>
      <c r="N40" s="503"/>
      <c r="O40" s="193"/>
      <c r="P40" s="42"/>
      <c r="Q40" s="42"/>
      <c r="R40" s="42"/>
      <c r="S40" s="42"/>
      <c r="T40" s="42"/>
      <c r="U40" s="42"/>
      <c r="V40" s="42"/>
      <c r="W40" s="42"/>
      <c r="X40" s="42"/>
      <c r="Y40" s="42"/>
      <c r="Z40" s="42"/>
    </row>
    <row r="41" spans="1:26" s="3" customFormat="1" ht="18" customHeight="1">
      <c r="A41" s="172">
        <v>28</v>
      </c>
      <c r="B41" s="75"/>
      <c r="C41" s="75"/>
      <c r="D41" s="75"/>
      <c r="E41" s="240">
        <f t="shared" si="0"/>
        <v>0</v>
      </c>
      <c r="F41" s="240" t="s">
        <v>96</v>
      </c>
      <c r="G41" s="238"/>
      <c r="H41" s="238"/>
      <c r="I41" s="238"/>
      <c r="J41" s="241"/>
      <c r="K41" s="271"/>
      <c r="L41" s="709" t="s">
        <v>173</v>
      </c>
      <c r="M41" s="710"/>
      <c r="N41" s="711"/>
      <c r="O41" s="193"/>
      <c r="P41" s="42"/>
      <c r="Q41" s="42"/>
      <c r="R41" s="42"/>
      <c r="S41" s="42"/>
      <c r="T41" s="42"/>
      <c r="U41" s="42"/>
      <c r="V41" s="42"/>
      <c r="W41" s="42"/>
      <c r="X41" s="42"/>
      <c r="Y41" s="42"/>
      <c r="Z41" s="42"/>
    </row>
    <row r="42" spans="1:26" s="3" customFormat="1" ht="18" customHeight="1">
      <c r="A42" s="172">
        <v>29</v>
      </c>
      <c r="B42" s="75"/>
      <c r="C42" s="75"/>
      <c r="D42" s="75"/>
      <c r="E42" s="74">
        <f t="shared" si="0"/>
        <v>0</v>
      </c>
      <c r="F42" s="240"/>
      <c r="G42" s="238"/>
      <c r="H42" s="238"/>
      <c r="I42" s="238"/>
      <c r="J42" s="241"/>
      <c r="K42" s="241"/>
      <c r="L42" s="709"/>
      <c r="M42" s="710"/>
      <c r="N42" s="711"/>
      <c r="O42" s="193"/>
      <c r="P42" s="42"/>
      <c r="Q42" s="42"/>
      <c r="R42" s="42"/>
      <c r="S42" s="42"/>
      <c r="T42" s="42"/>
      <c r="U42" s="42"/>
      <c r="V42" s="42"/>
      <c r="W42" s="42"/>
      <c r="X42" s="42"/>
      <c r="Y42" s="42"/>
      <c r="Z42" s="42"/>
    </row>
    <row r="43" spans="1:26" s="3" customFormat="1" ht="18" customHeight="1">
      <c r="A43" s="173">
        <v>30</v>
      </c>
      <c r="B43" s="75"/>
      <c r="C43" s="93"/>
      <c r="D43" s="75"/>
      <c r="E43" s="74">
        <f t="shared" si="0"/>
        <v>0</v>
      </c>
      <c r="F43" s="75"/>
      <c r="G43" s="75"/>
      <c r="H43" s="75"/>
      <c r="I43" s="75"/>
      <c r="J43" s="99"/>
      <c r="K43" s="99"/>
      <c r="L43" s="516"/>
      <c r="M43" s="517"/>
      <c r="N43" s="518"/>
      <c r="O43" s="193"/>
      <c r="P43" s="42"/>
      <c r="Q43" s="42"/>
      <c r="R43" s="42"/>
      <c r="S43" s="42"/>
      <c r="T43" s="42"/>
      <c r="U43" s="42"/>
      <c r="V43" s="42"/>
      <c r="W43" s="42"/>
      <c r="X43" s="42"/>
      <c r="Y43" s="42"/>
      <c r="Z43" s="42"/>
    </row>
    <row r="44" spans="1:26" s="3" customFormat="1" ht="18" customHeight="1">
      <c r="A44" s="171">
        <v>31</v>
      </c>
      <c r="B44" s="79"/>
      <c r="C44" s="92"/>
      <c r="D44" s="79"/>
      <c r="E44" s="74">
        <f t="shared" si="0"/>
        <v>0</v>
      </c>
      <c r="F44" s="238"/>
      <c r="G44" s="238"/>
      <c r="H44" s="238"/>
      <c r="I44" s="238"/>
      <c r="J44" s="241"/>
      <c r="K44" s="99"/>
      <c r="L44" s="539"/>
      <c r="M44" s="540"/>
      <c r="N44" s="541"/>
      <c r="O44" s="193"/>
      <c r="P44" s="42"/>
      <c r="Q44" s="42"/>
      <c r="R44" s="42"/>
      <c r="S44" s="42"/>
      <c r="T44" s="42"/>
      <c r="U44" s="42"/>
      <c r="V44" s="42"/>
      <c r="W44" s="42"/>
      <c r="X44" s="42"/>
      <c r="Y44" s="42"/>
      <c r="Z44" s="42"/>
    </row>
    <row r="45" spans="1:26" s="3" customFormat="1" ht="18" customHeight="1" thickBot="1">
      <c r="A45" s="76"/>
      <c r="B45" s="84"/>
      <c r="C45" s="186"/>
      <c r="D45" s="187"/>
      <c r="E45" s="80"/>
      <c r="F45" s="78"/>
      <c r="G45" s="77"/>
      <c r="H45" s="78"/>
      <c r="I45" s="77"/>
      <c r="J45" s="101"/>
      <c r="K45" s="182"/>
      <c r="L45" s="536"/>
      <c r="M45" s="537"/>
      <c r="N45" s="538"/>
      <c r="O45" s="193"/>
      <c r="P45" s="42"/>
      <c r="Q45" s="42"/>
      <c r="R45" s="42"/>
      <c r="S45" s="42"/>
      <c r="T45" s="42"/>
      <c r="U45" s="42"/>
      <c r="V45" s="42"/>
      <c r="W45" s="42"/>
      <c r="X45" s="42"/>
      <c r="Y45" s="42"/>
      <c r="Z45" s="42"/>
    </row>
    <row r="46" spans="1:26" ht="18" customHeight="1" thickTop="1" thickBot="1">
      <c r="A46" s="97" t="s">
        <v>12</v>
      </c>
      <c r="B46" s="86">
        <f>SUM(B14:B44)</f>
        <v>0</v>
      </c>
      <c r="C46" s="85">
        <f>SUM(C14:C44)</f>
        <v>0</v>
      </c>
      <c r="D46" s="85">
        <f>SUM(D14:D44)</f>
        <v>0</v>
      </c>
      <c r="E46" s="83">
        <f t="shared" ref="E46:K46" si="1">SUM(E14:E44)</f>
        <v>0</v>
      </c>
      <c r="F46" s="72">
        <f t="shared" si="1"/>
        <v>0</v>
      </c>
      <c r="G46" s="73">
        <f t="shared" si="1"/>
        <v>0</v>
      </c>
      <c r="H46" s="176">
        <f t="shared" si="1"/>
        <v>0</v>
      </c>
      <c r="I46" s="177">
        <f t="shared" si="1"/>
        <v>0</v>
      </c>
      <c r="J46" s="184">
        <f>SUM(J14:J44)</f>
        <v>0</v>
      </c>
      <c r="K46" s="176">
        <f t="shared" si="1"/>
        <v>0</v>
      </c>
      <c r="L46" s="585"/>
      <c r="M46" s="586"/>
      <c r="N46" s="259"/>
    </row>
    <row r="47" spans="1:26" ht="16.5" thickTop="1">
      <c r="A47" s="39" t="s">
        <v>13</v>
      </c>
      <c r="B47" s="40"/>
      <c r="C47" s="81"/>
      <c r="D47" s="108"/>
      <c r="E47" s="108"/>
      <c r="F47" s="109"/>
      <c r="G47" s="108"/>
      <c r="H47" s="108"/>
      <c r="I47" s="108"/>
      <c r="J47" s="109"/>
      <c r="K47" s="108"/>
      <c r="L47" s="197"/>
      <c r="M47" s="250"/>
      <c r="N47" s="259"/>
    </row>
    <row r="48" spans="1:26" ht="18">
      <c r="A48" s="113"/>
      <c r="B48" s="110"/>
      <c r="C48" s="110"/>
      <c r="D48" s="110"/>
      <c r="E48" s="110"/>
      <c r="F48" s="545"/>
      <c r="G48" s="545"/>
      <c r="H48" s="545"/>
      <c r="I48" s="545"/>
      <c r="J48" s="198"/>
      <c r="K48" s="198"/>
      <c r="L48" s="198"/>
      <c r="M48" s="251"/>
      <c r="N48" s="259"/>
    </row>
    <row r="49" spans="1:14" s="131" customFormat="1">
      <c r="A49" s="41" t="s">
        <v>14</v>
      </c>
      <c r="B49" s="2"/>
      <c r="C49" s="111"/>
      <c r="D49" s="543" t="s">
        <v>10</v>
      </c>
      <c r="E49" s="543"/>
      <c r="F49" s="545"/>
      <c r="G49" s="545"/>
      <c r="H49" s="545"/>
      <c r="I49" s="545"/>
      <c r="J49" s="246"/>
      <c r="K49" s="198"/>
      <c r="L49" s="198"/>
      <c r="M49" s="251"/>
      <c r="N49" s="265"/>
    </row>
    <row r="50" spans="1:14" s="131" customFormat="1">
      <c r="A50" s="180"/>
      <c r="B50" s="193"/>
      <c r="C50" s="193"/>
      <c r="D50" s="193"/>
      <c r="E50" s="193"/>
      <c r="F50" s="545"/>
      <c r="G50" s="545"/>
      <c r="H50" s="545"/>
      <c r="I50" s="545"/>
      <c r="J50" s="542"/>
      <c r="K50" s="198"/>
      <c r="L50" s="198"/>
      <c r="M50" s="251"/>
      <c r="N50" s="266"/>
    </row>
    <row r="51" spans="1:14" s="131" customFormat="1" ht="15.95" customHeight="1">
      <c r="A51" s="112"/>
      <c r="B51" s="105"/>
      <c r="C51" s="105"/>
      <c r="D51" s="105"/>
      <c r="E51" s="105"/>
      <c r="F51" s="544"/>
      <c r="G51" s="544"/>
      <c r="H51" s="544"/>
      <c r="I51" s="544"/>
      <c r="J51" s="542"/>
      <c r="K51" s="199"/>
      <c r="L51" s="199"/>
      <c r="M51" s="252"/>
      <c r="N51" s="260"/>
    </row>
    <row r="52" spans="1:14" s="131" customFormat="1" ht="15.95" customHeight="1">
      <c r="A52" s="41" t="s">
        <v>16</v>
      </c>
      <c r="B52" s="111"/>
      <c r="C52" s="111"/>
      <c r="D52" s="543" t="s">
        <v>10</v>
      </c>
      <c r="E52" s="543"/>
      <c r="F52" s="544"/>
      <c r="G52" s="544"/>
      <c r="H52" s="544"/>
      <c r="I52" s="544"/>
      <c r="J52" s="542"/>
      <c r="K52" s="199"/>
      <c r="L52" s="199"/>
      <c r="M52" s="253"/>
      <c r="N52" s="267"/>
    </row>
    <row r="53" spans="1:14" s="131" customFormat="1" ht="15.95" customHeight="1">
      <c r="A53" s="180"/>
      <c r="B53" s="193"/>
      <c r="C53" s="193"/>
      <c r="D53" s="193"/>
      <c r="E53" s="193"/>
      <c r="F53" s="544"/>
      <c r="G53" s="544"/>
      <c r="H53" s="544"/>
      <c r="I53" s="544"/>
      <c r="J53" s="170"/>
      <c r="K53" s="199"/>
      <c r="L53" s="199"/>
      <c r="M53" s="252"/>
      <c r="N53" s="267"/>
    </row>
    <row r="54" spans="1:14" s="131" customFormat="1" ht="15.95" customHeight="1">
      <c r="A54" s="112"/>
      <c r="B54" s="105"/>
      <c r="C54" s="105"/>
      <c r="D54" s="105"/>
      <c r="E54" s="105"/>
      <c r="F54" s="544"/>
      <c r="G54" s="544"/>
      <c r="H54" s="544"/>
      <c r="I54" s="544"/>
      <c r="J54" s="199"/>
      <c r="K54" s="199"/>
      <c r="L54" s="199"/>
      <c r="M54" s="253"/>
      <c r="N54" s="267"/>
    </row>
    <row r="55" spans="1:14" s="131" customFormat="1" ht="15.95" customHeight="1">
      <c r="A55" s="41" t="s">
        <v>16</v>
      </c>
      <c r="B55" s="111"/>
      <c r="C55" s="111"/>
      <c r="D55" s="543" t="s">
        <v>10</v>
      </c>
      <c r="E55" s="543"/>
      <c r="F55" s="544"/>
      <c r="G55" s="544"/>
      <c r="H55" s="544"/>
      <c r="I55" s="544"/>
      <c r="J55" s="199"/>
      <c r="K55" s="199"/>
      <c r="L55" s="199"/>
      <c r="M55" s="252"/>
      <c r="N55" s="267"/>
    </row>
    <row r="56" spans="1:14" s="131" customFormat="1" ht="13.5" customHeight="1">
      <c r="A56" s="194"/>
      <c r="B56" s="106"/>
      <c r="C56" s="106"/>
      <c r="D56" s="106"/>
      <c r="E56" s="106"/>
      <c r="F56" s="106"/>
      <c r="G56" s="106"/>
      <c r="H56" s="106"/>
      <c r="I56" s="106"/>
      <c r="J56" s="106"/>
      <c r="K56" s="106"/>
      <c r="L56" s="119"/>
      <c r="M56" s="254"/>
      <c r="N56" s="267"/>
    </row>
    <row r="57" spans="1:14" s="131" customFormat="1" ht="13.5" customHeight="1">
      <c r="A57" s="195" t="s">
        <v>109</v>
      </c>
      <c r="B57" s="38">
        <f>+E46</f>
        <v>0</v>
      </c>
      <c r="C57" s="106"/>
      <c r="D57" s="106"/>
      <c r="E57" s="43"/>
      <c r="F57" s="44"/>
      <c r="G57" s="45"/>
      <c r="H57" s="45"/>
      <c r="I57" s="46"/>
      <c r="J57" s="46"/>
      <c r="K57" s="46"/>
      <c r="L57" s="534"/>
      <c r="M57" s="535"/>
      <c r="N57" s="267"/>
    </row>
    <row r="58" spans="1:14" s="131" customFormat="1" ht="13.5" customHeight="1">
      <c r="A58" s="196" t="s">
        <v>15</v>
      </c>
      <c r="B58" s="38">
        <f>G46</f>
        <v>0</v>
      </c>
      <c r="C58" s="106"/>
      <c r="D58" s="106"/>
      <c r="E58" s="43"/>
      <c r="F58" s="44"/>
      <c r="G58" s="45"/>
      <c r="H58" s="45"/>
      <c r="I58" s="46"/>
      <c r="J58" s="46"/>
      <c r="K58" s="46"/>
      <c r="L58" s="534"/>
      <c r="M58" s="535"/>
      <c r="N58" s="266"/>
    </row>
    <row r="59" spans="1:14" s="131" customFormat="1" ht="13.5" customHeight="1">
      <c r="A59" s="196" t="s">
        <v>21</v>
      </c>
      <c r="B59" s="38">
        <f>H46</f>
        <v>0</v>
      </c>
      <c r="C59" s="106"/>
      <c r="D59" s="106"/>
      <c r="E59" s="43"/>
      <c r="F59" s="44"/>
      <c r="G59" s="47"/>
      <c r="H59" s="47"/>
      <c r="I59" s="47"/>
      <c r="J59" s="47"/>
      <c r="K59" s="47"/>
      <c r="L59" s="534"/>
      <c r="M59" s="535"/>
      <c r="N59" s="260"/>
    </row>
    <row r="60" spans="1:14" s="131" customFormat="1" ht="13.5" customHeight="1" thickBot="1">
      <c r="A60" s="196" t="s">
        <v>22</v>
      </c>
      <c r="B60" s="38">
        <f>I46</f>
        <v>0</v>
      </c>
      <c r="C60" s="472"/>
      <c r="D60" s="532" t="s">
        <v>17</v>
      </c>
      <c r="E60" s="532"/>
      <c r="F60" s="532"/>
      <c r="G60" s="532"/>
      <c r="H60" s="532"/>
      <c r="I60" s="532"/>
      <c r="J60" s="532"/>
      <c r="K60" s="532"/>
      <c r="L60" s="532"/>
      <c r="M60" s="533"/>
      <c r="N60" s="268"/>
    </row>
    <row r="61" spans="1:14" s="131" customFormat="1" ht="27.75" customHeight="1" thickTop="1" thickBot="1">
      <c r="A61" s="196" t="s">
        <v>112</v>
      </c>
      <c r="B61" s="38">
        <f>J46</f>
        <v>0</v>
      </c>
      <c r="C61" s="50"/>
      <c r="D61" s="51"/>
      <c r="E61" s="160" t="s">
        <v>4</v>
      </c>
      <c r="F61" s="161" t="s">
        <v>109</v>
      </c>
      <c r="G61" s="162" t="s">
        <v>200</v>
      </c>
      <c r="H61" s="245" t="s">
        <v>199</v>
      </c>
      <c r="I61" s="163" t="s">
        <v>124</v>
      </c>
      <c r="J61" s="164" t="s">
        <v>121</v>
      </c>
      <c r="K61" s="164" t="s">
        <v>122</v>
      </c>
      <c r="L61" s="164" t="s">
        <v>168</v>
      </c>
      <c r="M61" s="248" t="s">
        <v>109</v>
      </c>
      <c r="N61" s="270" t="s">
        <v>170</v>
      </c>
    </row>
    <row r="62" spans="1:14" s="131" customFormat="1" ht="18.75" customHeight="1" thickTop="1">
      <c r="A62" s="196" t="s">
        <v>169</v>
      </c>
      <c r="B62" s="227">
        <f>K46</f>
        <v>0</v>
      </c>
      <c r="C62" s="159" t="str">
        <f>B11</f>
        <v xml:space="preserve">d. </v>
      </c>
      <c r="D62" s="87" t="s">
        <v>18</v>
      </c>
      <c r="E62" s="165">
        <f>M6</f>
        <v>0</v>
      </c>
      <c r="F62" s="166">
        <f>B46</f>
        <v>0</v>
      </c>
      <c r="G62" s="485">
        <f>MROUND(H62,0.25)</f>
        <v>0</v>
      </c>
      <c r="H62" s="484"/>
      <c r="I62" s="308"/>
      <c r="J62" s="309"/>
      <c r="K62" s="309"/>
      <c r="L62" s="309"/>
      <c r="M62" s="301">
        <f>F62+G62+I62+J62+K62-L62</f>
        <v>0</v>
      </c>
      <c r="N62" s="300"/>
    </row>
    <row r="63" spans="1:14" s="131" customFormat="1" ht="15.75">
      <c r="A63" s="196" t="s">
        <v>130</v>
      </c>
      <c r="B63" s="38">
        <f>F46</f>
        <v>0</v>
      </c>
      <c r="C63" s="159" t="str">
        <f>C11</f>
        <v xml:space="preserve">d. </v>
      </c>
      <c r="D63" s="87" t="s">
        <v>19</v>
      </c>
      <c r="E63" s="167">
        <f>M7</f>
        <v>0</v>
      </c>
      <c r="F63" s="168">
        <f>C46</f>
        <v>0</v>
      </c>
      <c r="G63" s="485">
        <f>MROUND(H63,0.25)</f>
        <v>0</v>
      </c>
      <c r="H63" s="484"/>
      <c r="I63" s="308"/>
      <c r="J63" s="309"/>
      <c r="K63" s="309"/>
      <c r="L63" s="309"/>
      <c r="M63" s="302">
        <f>F63+G63+I63+J63+K63-L63</f>
        <v>0</v>
      </c>
      <c r="N63" s="303"/>
    </row>
    <row r="64" spans="1:14" s="131" customFormat="1" ht="16.5" thickBot="1">
      <c r="A64" s="4"/>
      <c r="B64" s="38"/>
      <c r="C64" s="159" t="str">
        <f>D11</f>
        <v xml:space="preserve">d. </v>
      </c>
      <c r="D64" s="87" t="s">
        <v>20</v>
      </c>
      <c r="E64" s="167">
        <f>M8</f>
        <v>0</v>
      </c>
      <c r="F64" s="168">
        <f>D46</f>
        <v>0</v>
      </c>
      <c r="G64" s="485">
        <f>MROUND(H64,0.25)</f>
        <v>0</v>
      </c>
      <c r="H64" s="484"/>
      <c r="I64" s="310"/>
      <c r="J64" s="311"/>
      <c r="K64" s="311"/>
      <c r="L64" s="311"/>
      <c r="M64" s="304">
        <f>F64+G64+I64+J64+K64-L64</f>
        <v>0</v>
      </c>
      <c r="N64" s="305"/>
    </row>
    <row r="65" spans="1:14" s="131" customFormat="1" ht="16.5" thickTop="1">
      <c r="A65" s="5"/>
      <c r="B65" s="38">
        <f>B57+B58+B59+B60+B61-B62+B63</f>
        <v>0</v>
      </c>
      <c r="C65" s="48"/>
      <c r="D65" s="49"/>
      <c r="E65" s="169">
        <f>SUM(E62:E64)</f>
        <v>0</v>
      </c>
      <c r="F65" s="170">
        <f>SUM(F62:F64)</f>
        <v>0</v>
      </c>
      <c r="G65" s="170">
        <f>SUM(G62:G64)</f>
        <v>0</v>
      </c>
      <c r="H65" s="170">
        <f>F46</f>
        <v>0</v>
      </c>
      <c r="I65" s="263">
        <f>G46</f>
        <v>0</v>
      </c>
      <c r="J65" s="263">
        <f>H46</f>
        <v>0</v>
      </c>
      <c r="K65" s="263">
        <f>I46</f>
        <v>0</v>
      </c>
      <c r="L65" s="263">
        <f>K46</f>
        <v>0</v>
      </c>
      <c r="M65" s="264">
        <f>SUM(M62:M64)</f>
        <v>0</v>
      </c>
      <c r="N65" s="269"/>
    </row>
    <row r="66" spans="1:14" s="131" customFormat="1" ht="13.5" thickBot="1">
      <c r="A66" s="96"/>
      <c r="B66" s="95"/>
      <c r="C66" s="95"/>
      <c r="D66" s="95"/>
      <c r="E66" s="95"/>
      <c r="F66" s="95"/>
      <c r="G66" s="95"/>
      <c r="H66" s="95"/>
      <c r="I66" s="95"/>
      <c r="J66" s="95"/>
      <c r="K66" s="95"/>
      <c r="L66" s="120"/>
      <c r="M66" s="249"/>
      <c r="N66" s="260"/>
    </row>
    <row r="67" spans="1:14" s="131" customFormat="1" ht="13.5" thickTop="1">
      <c r="A67" s="42"/>
      <c r="B67" s="42"/>
      <c r="C67" s="42"/>
      <c r="D67" s="42"/>
      <c r="E67" s="42"/>
      <c r="F67" s="42"/>
      <c r="G67" s="42"/>
      <c r="H67" s="42"/>
      <c r="I67" s="42"/>
      <c r="J67" s="42"/>
      <c r="K67" s="42"/>
      <c r="L67" s="121"/>
      <c r="M67" s="123"/>
      <c r="N67" s="261"/>
    </row>
    <row r="68" spans="1:14" s="131" customFormat="1">
      <c r="A68" s="15"/>
      <c r="B68" s="15"/>
      <c r="C68" s="15"/>
      <c r="D68" s="15"/>
      <c r="E68" s="15"/>
      <c r="F68" s="15"/>
      <c r="G68" s="15"/>
      <c r="H68" s="57"/>
      <c r="I68" s="57"/>
      <c r="J68" s="57"/>
      <c r="K68" s="42"/>
      <c r="L68" s="237">
        <f>SUM(E14:E18)</f>
        <v>0</v>
      </c>
      <c r="M68" s="123"/>
    </row>
    <row r="69" spans="1:14" s="131" customFormat="1" ht="13.5" thickBot="1">
      <c r="A69" s="3"/>
      <c r="C69" s="16"/>
      <c r="D69" s="17" t="s">
        <v>24</v>
      </c>
      <c r="E69" s="18" t="s">
        <v>25</v>
      </c>
      <c r="F69" s="17" t="s">
        <v>26</v>
      </c>
      <c r="G69" s="17" t="s">
        <v>27</v>
      </c>
      <c r="H69" s="17" t="s">
        <v>28</v>
      </c>
      <c r="I69" s="42"/>
      <c r="J69" s="64" t="s">
        <v>94</v>
      </c>
      <c r="K69" s="42"/>
      <c r="L69" s="121"/>
      <c r="M69" s="123"/>
    </row>
    <row r="70" spans="1:14" s="131" customFormat="1" ht="15.75" thickTop="1">
      <c r="A70" s="107" t="s">
        <v>97</v>
      </c>
      <c r="B70" s="107"/>
      <c r="C70" s="23" t="s">
        <v>33</v>
      </c>
      <c r="D70" s="23">
        <v>5.7692E-2</v>
      </c>
      <c r="E70" s="22">
        <f>160*0.057692</f>
        <v>9.2307199999999998</v>
      </c>
      <c r="F70" s="22">
        <f>168*0.057692</f>
        <v>9.6922560000000004</v>
      </c>
      <c r="G70" s="22">
        <f>176*0.057692</f>
        <v>10.153791999999999</v>
      </c>
      <c r="H70" s="58">
        <f>184*0.057692</f>
        <v>10.615328</v>
      </c>
      <c r="I70" s="60"/>
      <c r="J70" s="65">
        <v>240</v>
      </c>
      <c r="K70" s="56"/>
      <c r="L70" s="69"/>
      <c r="M70" s="124"/>
    </row>
    <row r="71" spans="1:14" s="131" customFormat="1" ht="14.25">
      <c r="A71" s="3"/>
      <c r="B71" s="20" t="s">
        <v>21</v>
      </c>
      <c r="C71" s="23" t="s">
        <v>33</v>
      </c>
      <c r="D71" s="23">
        <v>4.6154000000000001E-2</v>
      </c>
      <c r="E71" s="22">
        <f>160*0.046154</f>
        <v>7.3846400000000001</v>
      </c>
      <c r="F71" s="22">
        <f>168*0.046154</f>
        <v>7.7538720000000003</v>
      </c>
      <c r="G71" s="22">
        <f>176*0.046154</f>
        <v>8.1231039999999997</v>
      </c>
      <c r="H71" s="22">
        <f>184*0.046154</f>
        <v>8.4923359999999999</v>
      </c>
      <c r="I71" s="59"/>
      <c r="J71" s="66"/>
      <c r="K71" s="56"/>
      <c r="L71" s="69"/>
      <c r="M71" s="124"/>
    </row>
    <row r="72" spans="1:14" s="131" customFormat="1">
      <c r="A72" s="21"/>
      <c r="B72" s="21"/>
      <c r="C72" s="21"/>
      <c r="D72" s="21"/>
      <c r="E72" s="21"/>
      <c r="F72" s="21"/>
      <c r="G72" s="21"/>
      <c r="H72" s="21"/>
      <c r="I72" s="21"/>
      <c r="J72" s="67"/>
      <c r="K72" s="42"/>
      <c r="L72" s="237">
        <f>SUM(E40:E44)</f>
        <v>0</v>
      </c>
      <c r="M72" s="123"/>
    </row>
    <row r="73" spans="1:14" s="131" customFormat="1">
      <c r="A73" s="15"/>
      <c r="B73" s="15"/>
      <c r="C73" s="15"/>
      <c r="D73" s="15"/>
      <c r="E73" s="15"/>
      <c r="F73" s="15"/>
      <c r="G73" s="15"/>
      <c r="H73" s="57"/>
      <c r="I73" s="57"/>
      <c r="J73" s="68"/>
      <c r="K73" s="42"/>
      <c r="L73" s="121"/>
      <c r="M73" s="123"/>
    </row>
    <row r="74" spans="1:14" s="131" customFormat="1" ht="13.5" thickBot="1">
      <c r="A74" s="16"/>
      <c r="C74" s="16"/>
      <c r="D74" s="17" t="s">
        <v>24</v>
      </c>
      <c r="E74" s="18" t="s">
        <v>25</v>
      </c>
      <c r="F74" s="17" t="s">
        <v>26</v>
      </c>
      <c r="G74" s="17" t="s">
        <v>27</v>
      </c>
      <c r="H74" s="17" t="s">
        <v>28</v>
      </c>
      <c r="I74" s="61"/>
      <c r="J74" s="64" t="s">
        <v>94</v>
      </c>
      <c r="K74" s="42"/>
      <c r="L74" s="121"/>
      <c r="M74" s="123"/>
    </row>
    <row r="75" spans="1:14" s="131" customFormat="1" ht="15.75" thickTop="1">
      <c r="A75" s="107" t="s">
        <v>98</v>
      </c>
      <c r="B75" s="107"/>
      <c r="C75" s="23" t="s">
        <v>33</v>
      </c>
      <c r="D75" s="23">
        <v>6.9231000000000001E-2</v>
      </c>
      <c r="E75" s="22" t="s">
        <v>29</v>
      </c>
      <c r="F75" s="22">
        <v>11.630808</v>
      </c>
      <c r="G75" s="22">
        <v>12.184656</v>
      </c>
      <c r="H75" s="22">
        <v>12.738504000000001</v>
      </c>
      <c r="I75" s="56"/>
      <c r="J75" s="65">
        <v>288</v>
      </c>
      <c r="K75" s="56"/>
      <c r="L75" s="69"/>
      <c r="M75" s="124"/>
    </row>
    <row r="76" spans="1:14" s="131" customFormat="1" ht="14.25">
      <c r="A76" s="19"/>
      <c r="B76" s="20" t="s">
        <v>21</v>
      </c>
      <c r="C76" s="23" t="s">
        <v>33</v>
      </c>
      <c r="D76" s="23">
        <v>4.6154000000000001E-2</v>
      </c>
      <c r="E76" s="24">
        <f>160*0.046154</f>
        <v>7.3846400000000001</v>
      </c>
      <c r="F76" s="24">
        <f>168*0.046154</f>
        <v>7.7538720000000003</v>
      </c>
      <c r="G76" s="24">
        <f>176*0.046154</f>
        <v>8.1231039999999997</v>
      </c>
      <c r="H76" s="24">
        <f>184*0.046154</f>
        <v>8.4923359999999999</v>
      </c>
      <c r="I76" s="59"/>
      <c r="J76" s="69"/>
      <c r="K76" s="56"/>
      <c r="L76" s="69"/>
      <c r="M76" s="124"/>
    </row>
    <row r="77" spans="1:14" s="131" customFormat="1">
      <c r="A77" s="21"/>
      <c r="B77" s="21"/>
      <c r="C77" s="21"/>
      <c r="D77" s="21"/>
      <c r="E77" s="21"/>
      <c r="F77" s="21"/>
      <c r="G77" s="21"/>
      <c r="H77" s="21"/>
      <c r="I77" s="21"/>
      <c r="J77" s="67"/>
      <c r="K77" s="42"/>
      <c r="L77" s="121"/>
      <c r="M77" s="123"/>
    </row>
    <row r="78" spans="1:14" s="131" customFormat="1">
      <c r="A78" s="15"/>
      <c r="B78" s="15"/>
      <c r="C78" s="15"/>
      <c r="D78" s="15"/>
      <c r="E78" s="15"/>
      <c r="F78" s="15"/>
      <c r="G78" s="15"/>
      <c r="H78" s="15"/>
      <c r="I78" s="57"/>
      <c r="J78" s="68"/>
      <c r="K78" s="42"/>
      <c r="L78" s="121"/>
      <c r="M78" s="123"/>
    </row>
    <row r="79" spans="1:14" s="131" customFormat="1" ht="13.5" thickBot="1">
      <c r="A79" s="16"/>
      <c r="C79" s="16"/>
      <c r="D79" s="17" t="s">
        <v>24</v>
      </c>
      <c r="E79" s="18" t="s">
        <v>25</v>
      </c>
      <c r="F79" s="17" t="s">
        <v>26</v>
      </c>
      <c r="G79" s="17" t="s">
        <v>27</v>
      </c>
      <c r="H79" s="17" t="s">
        <v>28</v>
      </c>
      <c r="I79" s="42"/>
      <c r="J79" s="70" t="s">
        <v>94</v>
      </c>
      <c r="K79" s="42"/>
      <c r="L79" s="121"/>
      <c r="M79" s="123"/>
    </row>
    <row r="80" spans="1:14" s="131" customFormat="1" ht="15.75" thickTop="1">
      <c r="A80" s="107" t="s">
        <v>99</v>
      </c>
      <c r="B80" s="107"/>
      <c r="C80" s="23" t="s">
        <v>33</v>
      </c>
      <c r="D80" s="23">
        <v>8.0768999999999994E-2</v>
      </c>
      <c r="E80" s="22">
        <f>160*D80</f>
        <v>12.923039999999999</v>
      </c>
      <c r="F80" s="22">
        <f>168*D80</f>
        <v>13.569191999999999</v>
      </c>
      <c r="G80" s="22">
        <f>176*D80</f>
        <v>14.215343999999998</v>
      </c>
      <c r="H80" s="22">
        <f>184*D80</f>
        <v>14.861495999999999</v>
      </c>
      <c r="I80" s="60"/>
      <c r="J80" s="71">
        <v>336</v>
      </c>
      <c r="K80" s="56"/>
      <c r="L80" s="69"/>
      <c r="M80" s="124"/>
    </row>
    <row r="81" spans="1:13" s="131" customFormat="1" ht="14.25">
      <c r="A81" s="19"/>
      <c r="B81" s="20" t="s">
        <v>21</v>
      </c>
      <c r="C81" s="23" t="s">
        <v>33</v>
      </c>
      <c r="D81" s="23">
        <v>4.6154000000000001E-2</v>
      </c>
      <c r="E81" s="24">
        <f>160*0.046154</f>
        <v>7.3846400000000001</v>
      </c>
      <c r="F81" s="24">
        <f>168*0.046154</f>
        <v>7.7538720000000003</v>
      </c>
      <c r="G81" s="24">
        <f>176*0.046154</f>
        <v>8.1231039999999997</v>
      </c>
      <c r="H81" s="24">
        <f>184*0.046154</f>
        <v>8.4923359999999999</v>
      </c>
      <c r="I81" s="59"/>
      <c r="J81" s="69"/>
      <c r="K81" s="56"/>
      <c r="L81" s="69"/>
      <c r="M81" s="124"/>
    </row>
    <row r="82" spans="1:13" s="131" customFormat="1">
      <c r="A82" s="21"/>
      <c r="B82" s="21"/>
      <c r="C82" s="21"/>
      <c r="D82" s="21"/>
      <c r="E82" s="21"/>
      <c r="F82" s="21"/>
      <c r="G82" s="21"/>
      <c r="H82" s="21"/>
      <c r="I82" s="21"/>
      <c r="J82" s="67"/>
      <c r="K82" s="42"/>
      <c r="L82" s="121"/>
      <c r="M82" s="123"/>
    </row>
    <row r="83" spans="1:13" s="131" customFormat="1">
      <c r="A83" s="15"/>
      <c r="B83" s="15"/>
      <c r="C83" s="15"/>
      <c r="D83" s="15"/>
      <c r="E83" s="15"/>
      <c r="F83" s="15"/>
      <c r="G83" s="15"/>
      <c r="H83" s="15"/>
      <c r="I83" s="57"/>
      <c r="J83" s="68"/>
      <c r="K83" s="42"/>
      <c r="L83" s="121"/>
      <c r="M83" s="123"/>
    </row>
    <row r="84" spans="1:13" s="131" customFormat="1" ht="13.5" thickBot="1">
      <c r="A84" s="16"/>
      <c r="C84" s="16"/>
      <c r="D84" s="17" t="s">
        <v>24</v>
      </c>
      <c r="E84" s="18" t="s">
        <v>25</v>
      </c>
      <c r="F84" s="17" t="s">
        <v>26</v>
      </c>
      <c r="G84" s="17" t="s">
        <v>27</v>
      </c>
      <c r="H84" s="62" t="s">
        <v>28</v>
      </c>
      <c r="I84" s="42"/>
      <c r="J84" s="64" t="s">
        <v>94</v>
      </c>
      <c r="K84" s="42"/>
      <c r="L84" s="121"/>
      <c r="M84" s="123"/>
    </row>
    <row r="85" spans="1:13" s="131" customFormat="1" ht="15.75" thickTop="1">
      <c r="A85" s="107" t="s">
        <v>100</v>
      </c>
      <c r="B85" s="107"/>
      <c r="C85" s="23" t="s">
        <v>33</v>
      </c>
      <c r="D85" s="23">
        <v>9.2308000000000001E-2</v>
      </c>
      <c r="E85" s="22">
        <f>160*D85</f>
        <v>14.76928</v>
      </c>
      <c r="F85" s="22">
        <f>168*D85</f>
        <v>15.507744000000001</v>
      </c>
      <c r="G85" s="22">
        <f>176*D85</f>
        <v>16.246207999999999</v>
      </c>
      <c r="H85" s="63">
        <f>184*D85</f>
        <v>16.984672</v>
      </c>
      <c r="I85" s="60"/>
      <c r="J85" s="65">
        <v>384</v>
      </c>
      <c r="K85" s="56"/>
      <c r="L85" s="69"/>
      <c r="M85" s="124"/>
    </row>
    <row r="86" spans="1:13" s="131" customFormat="1" ht="14.25">
      <c r="A86" s="19"/>
      <c r="B86" s="20" t="s">
        <v>21</v>
      </c>
      <c r="C86" s="23" t="s">
        <v>33</v>
      </c>
      <c r="D86" s="23">
        <v>4.6154000000000001E-2</v>
      </c>
      <c r="E86" s="24">
        <f>160*0.046154</f>
        <v>7.3846400000000001</v>
      </c>
      <c r="F86" s="24">
        <f>168*0.046154</f>
        <v>7.7538720000000003</v>
      </c>
      <c r="G86" s="24">
        <f>176*0.046154</f>
        <v>8.1231039999999997</v>
      </c>
      <c r="H86" s="24">
        <f>184*0.046154</f>
        <v>8.4923359999999999</v>
      </c>
      <c r="I86" s="56"/>
      <c r="J86" s="66"/>
      <c r="K86" s="56"/>
      <c r="L86" s="69"/>
      <c r="M86" s="124"/>
    </row>
    <row r="87" spans="1:13" s="131" customFormat="1">
      <c r="A87" s="21"/>
      <c r="B87" s="21"/>
      <c r="C87" s="21"/>
      <c r="D87" s="21"/>
      <c r="E87" s="21"/>
      <c r="F87" s="21"/>
      <c r="G87" s="21"/>
      <c r="H87" s="21"/>
      <c r="I87" s="21"/>
      <c r="J87" s="21"/>
      <c r="K87" s="42"/>
      <c r="L87" s="121"/>
      <c r="M87" s="123"/>
    </row>
    <row r="88" spans="1:13" s="131" customFormat="1">
      <c r="A88" s="42"/>
      <c r="B88" s="42"/>
      <c r="C88" s="42"/>
      <c r="D88" s="42"/>
      <c r="E88" s="42"/>
      <c r="F88" s="42"/>
      <c r="G88" s="42"/>
      <c r="H88" s="42"/>
      <c r="I88" s="42"/>
      <c r="J88" s="42"/>
      <c r="K88" s="42"/>
      <c r="L88" s="121"/>
      <c r="M88" s="123"/>
    </row>
    <row r="89" spans="1:13" s="131" customFormat="1">
      <c r="A89" s="42"/>
      <c r="B89" s="42"/>
      <c r="C89" s="42"/>
      <c r="D89" s="42"/>
      <c r="E89" s="42"/>
      <c r="F89" s="42"/>
      <c r="G89" s="42"/>
      <c r="H89" s="42"/>
      <c r="I89" s="42"/>
      <c r="J89" s="42"/>
      <c r="K89" s="42"/>
      <c r="L89" s="121"/>
      <c r="M89" s="123"/>
    </row>
    <row r="90" spans="1:13" s="131" customFormat="1">
      <c r="A90" s="42"/>
      <c r="B90" s="42"/>
      <c r="C90" s="42"/>
      <c r="D90" s="42"/>
      <c r="E90" s="42"/>
      <c r="F90" s="42"/>
      <c r="G90" s="42"/>
      <c r="H90" s="42"/>
      <c r="I90" s="42"/>
      <c r="J90" s="42"/>
      <c r="K90" s="42"/>
      <c r="L90" s="121"/>
      <c r="M90" s="123"/>
    </row>
    <row r="91" spans="1:13" s="131" customFormat="1">
      <c r="A91" s="42"/>
      <c r="B91" s="42"/>
      <c r="C91" s="185"/>
      <c r="D91" s="42"/>
      <c r="E91" s="42"/>
      <c r="F91" s="42"/>
      <c r="G91" s="42"/>
      <c r="H91" s="42"/>
      <c r="I91" s="42"/>
      <c r="J91" s="42"/>
      <c r="K91" s="42"/>
      <c r="L91" s="121"/>
      <c r="M91" s="123"/>
    </row>
    <row r="92" spans="1:13" s="131" customFormat="1">
      <c r="A92" s="42"/>
      <c r="B92" s="42"/>
      <c r="C92" s="42"/>
      <c r="D92" s="42"/>
      <c r="E92" s="42"/>
      <c r="F92" s="42"/>
      <c r="G92" s="42"/>
      <c r="H92" s="42"/>
      <c r="I92" s="42"/>
      <c r="J92" s="42"/>
      <c r="K92" s="42"/>
      <c r="L92" s="121"/>
      <c r="M92" s="123"/>
    </row>
    <row r="93" spans="1:13" s="131" customFormat="1">
      <c r="A93" s="42"/>
      <c r="B93" s="42"/>
      <c r="C93" s="42"/>
      <c r="D93" s="42"/>
      <c r="E93" s="42"/>
      <c r="F93" s="42"/>
      <c r="G93" s="42"/>
      <c r="H93" s="42"/>
      <c r="I93" s="42"/>
      <c r="J93" s="42"/>
      <c r="K93" s="42"/>
      <c r="L93" s="121"/>
      <c r="M93" s="123"/>
    </row>
    <row r="94" spans="1:13" s="131" customFormat="1">
      <c r="A94" s="42"/>
      <c r="B94" s="42"/>
      <c r="C94" s="42"/>
      <c r="D94" s="42"/>
      <c r="E94" s="42"/>
      <c r="F94" s="42"/>
      <c r="G94" s="42"/>
      <c r="H94" s="42"/>
      <c r="I94" s="42"/>
      <c r="J94" s="42"/>
      <c r="K94" s="42"/>
      <c r="L94" s="121"/>
      <c r="M94" s="123"/>
    </row>
    <row r="95" spans="1:13" s="131" customFormat="1">
      <c r="A95" s="42"/>
      <c r="B95" s="42"/>
      <c r="C95" s="42"/>
      <c r="D95" s="42"/>
      <c r="E95" s="42"/>
      <c r="F95" s="42"/>
      <c r="G95" s="42"/>
      <c r="H95" s="42"/>
      <c r="I95" s="42"/>
      <c r="J95" s="42"/>
      <c r="K95" s="42"/>
      <c r="L95" s="121"/>
      <c r="M95" s="123"/>
    </row>
    <row r="96" spans="1:13" s="131" customFormat="1">
      <c r="A96" s="42"/>
      <c r="B96" s="42"/>
      <c r="C96" s="42"/>
      <c r="D96" s="42"/>
      <c r="E96" s="42"/>
      <c r="F96" s="42"/>
      <c r="G96" s="42"/>
      <c r="H96" s="42"/>
      <c r="I96" s="42"/>
      <c r="J96" s="42"/>
      <c r="K96" s="42"/>
      <c r="L96" s="121"/>
      <c r="M96" s="123"/>
    </row>
    <row r="97" spans="1:14" s="131" customFormat="1">
      <c r="A97" s="42"/>
      <c r="B97" s="42"/>
      <c r="C97" s="42"/>
      <c r="D97" s="42"/>
      <c r="E97" s="42"/>
      <c r="F97" s="42"/>
      <c r="G97" s="42"/>
      <c r="H97" s="42"/>
      <c r="I97" s="42"/>
      <c r="J97" s="42"/>
      <c r="K97" s="42"/>
      <c r="L97" s="121"/>
      <c r="M97" s="123"/>
      <c r="N97" s="193"/>
    </row>
    <row r="98" spans="1:14" s="42" customFormat="1">
      <c r="L98" s="121"/>
      <c r="M98" s="123"/>
      <c r="N98" s="193"/>
    </row>
    <row r="99" spans="1:14" s="42" customFormat="1">
      <c r="L99" s="121"/>
      <c r="M99" s="123"/>
      <c r="N99" s="193"/>
    </row>
    <row r="100" spans="1:14" s="42" customFormat="1">
      <c r="L100" s="121"/>
      <c r="M100" s="123"/>
      <c r="N100" s="193"/>
    </row>
    <row r="101" spans="1:14" s="42" customFormat="1">
      <c r="L101" s="121"/>
      <c r="M101" s="123"/>
      <c r="N101" s="193"/>
    </row>
    <row r="102" spans="1:14" s="42" customFormat="1">
      <c r="L102" s="121"/>
      <c r="M102" s="123"/>
      <c r="N102" s="193"/>
    </row>
    <row r="103" spans="1:14" s="42" customFormat="1">
      <c r="L103" s="121"/>
      <c r="M103" s="123"/>
      <c r="N103" s="193"/>
    </row>
    <row r="104" spans="1:14" s="42" customFormat="1">
      <c r="L104" s="121"/>
      <c r="M104" s="123"/>
      <c r="N104" s="193"/>
    </row>
    <row r="105" spans="1:14" s="42" customFormat="1">
      <c r="L105" s="121"/>
      <c r="M105" s="123"/>
      <c r="N105" s="193"/>
    </row>
    <row r="106" spans="1:14" s="42" customFormat="1">
      <c r="L106" s="121"/>
      <c r="M106" s="123"/>
      <c r="N106" s="193"/>
    </row>
    <row r="107" spans="1:14" s="42" customFormat="1">
      <c r="L107" s="121"/>
      <c r="M107" s="123"/>
      <c r="N107" s="193"/>
    </row>
    <row r="108" spans="1:14" s="42" customFormat="1">
      <c r="L108" s="121"/>
      <c r="M108" s="123"/>
      <c r="N108" s="193"/>
    </row>
    <row r="109" spans="1:14" s="42" customFormat="1">
      <c r="L109" s="121"/>
      <c r="M109" s="123"/>
      <c r="N109" s="193"/>
    </row>
    <row r="110" spans="1:14" s="42" customFormat="1">
      <c r="L110" s="121"/>
      <c r="M110" s="123"/>
      <c r="N110" s="193"/>
    </row>
    <row r="111" spans="1:14" s="42" customFormat="1">
      <c r="L111" s="121"/>
      <c r="M111" s="123"/>
      <c r="N111" s="193"/>
    </row>
    <row r="112" spans="1:14" s="42" customFormat="1">
      <c r="L112" s="121"/>
      <c r="M112" s="123"/>
      <c r="N112" s="193"/>
    </row>
    <row r="113" spans="12:14" s="42" customFormat="1">
      <c r="L113" s="121"/>
      <c r="M113" s="123"/>
      <c r="N113" s="193"/>
    </row>
    <row r="114" spans="12:14" s="42" customFormat="1">
      <c r="L114" s="121"/>
      <c r="M114" s="123"/>
      <c r="N114" s="193"/>
    </row>
    <row r="115" spans="12:14" s="42" customFormat="1">
      <c r="L115" s="121"/>
      <c r="M115" s="123"/>
      <c r="N115" s="193"/>
    </row>
    <row r="116" spans="12:14" s="42" customFormat="1">
      <c r="L116" s="121"/>
      <c r="M116" s="123"/>
      <c r="N116" s="193"/>
    </row>
    <row r="117" spans="12:14" s="42" customFormat="1">
      <c r="L117" s="121"/>
      <c r="M117" s="123"/>
      <c r="N117" s="193"/>
    </row>
    <row r="118" spans="12:14" s="42" customFormat="1">
      <c r="L118" s="121"/>
      <c r="M118" s="123"/>
      <c r="N118" s="193"/>
    </row>
    <row r="119" spans="12:14" s="42" customFormat="1">
      <c r="L119" s="121"/>
      <c r="M119" s="123"/>
      <c r="N119" s="193"/>
    </row>
    <row r="120" spans="12:14" s="42" customFormat="1">
      <c r="L120" s="121"/>
      <c r="M120" s="123"/>
      <c r="N120" s="193"/>
    </row>
    <row r="121" spans="12:14" s="42" customFormat="1">
      <c r="L121" s="121"/>
      <c r="M121" s="123"/>
      <c r="N121" s="193"/>
    </row>
    <row r="122" spans="12:14" s="42" customFormat="1">
      <c r="L122" s="121"/>
      <c r="M122" s="123"/>
      <c r="N122" s="193"/>
    </row>
    <row r="123" spans="12:14" s="42" customFormat="1">
      <c r="L123" s="121"/>
      <c r="M123" s="123"/>
      <c r="N123" s="193"/>
    </row>
    <row r="124" spans="12:14" s="42" customFormat="1">
      <c r="L124" s="121"/>
      <c r="M124" s="123"/>
      <c r="N124" s="193"/>
    </row>
    <row r="125" spans="12:14" s="42" customFormat="1">
      <c r="L125" s="121"/>
      <c r="M125" s="123"/>
      <c r="N125" s="193"/>
    </row>
    <row r="126" spans="12:14" s="42" customFormat="1">
      <c r="L126" s="121"/>
      <c r="M126" s="123"/>
      <c r="N126" s="193"/>
    </row>
    <row r="127" spans="12:14" s="42" customFormat="1">
      <c r="L127" s="121"/>
      <c r="M127" s="123"/>
      <c r="N127" s="193"/>
    </row>
    <row r="128" spans="12:14" s="42" customFormat="1">
      <c r="L128" s="121"/>
      <c r="M128" s="123"/>
      <c r="N128" s="193"/>
    </row>
    <row r="129" spans="12:14" s="42" customFormat="1">
      <c r="L129" s="121"/>
      <c r="M129" s="123"/>
      <c r="N129" s="193"/>
    </row>
    <row r="130" spans="12:14" s="42" customFormat="1">
      <c r="L130" s="121"/>
      <c r="M130" s="123"/>
      <c r="N130" s="193"/>
    </row>
    <row r="131" spans="12:14" s="42" customFormat="1">
      <c r="L131" s="121"/>
      <c r="M131" s="123"/>
      <c r="N131" s="193"/>
    </row>
    <row r="132" spans="12:14" s="42" customFormat="1">
      <c r="L132" s="121"/>
      <c r="M132" s="123"/>
      <c r="N132" s="193"/>
    </row>
    <row r="133" spans="12:14" s="42" customFormat="1">
      <c r="L133" s="121"/>
      <c r="M133" s="123"/>
      <c r="N133" s="193"/>
    </row>
    <row r="134" spans="12:14" s="42" customFormat="1">
      <c r="L134" s="121"/>
      <c r="M134" s="123"/>
      <c r="N134" s="193"/>
    </row>
    <row r="135" spans="12:14" s="42" customFormat="1">
      <c r="L135" s="121"/>
      <c r="M135" s="123"/>
      <c r="N135" s="193"/>
    </row>
    <row r="136" spans="12:14" s="42" customFormat="1">
      <c r="L136" s="121"/>
      <c r="M136" s="123"/>
      <c r="N136" s="193"/>
    </row>
    <row r="137" spans="12:14" s="42" customFormat="1">
      <c r="L137" s="121"/>
      <c r="M137" s="123"/>
      <c r="N137" s="193"/>
    </row>
    <row r="138" spans="12:14" s="42" customFormat="1">
      <c r="L138" s="121"/>
      <c r="M138" s="123"/>
      <c r="N138" s="193"/>
    </row>
    <row r="139" spans="12:14" s="42" customFormat="1">
      <c r="L139" s="121"/>
      <c r="M139" s="123"/>
      <c r="N139" s="193"/>
    </row>
    <row r="140" spans="12:14" s="42" customFormat="1">
      <c r="L140" s="121"/>
      <c r="M140" s="123"/>
      <c r="N140" s="193"/>
    </row>
    <row r="141" spans="12:14" s="42" customFormat="1">
      <c r="L141" s="121"/>
      <c r="M141" s="123"/>
      <c r="N141" s="193"/>
    </row>
    <row r="142" spans="12:14" s="42" customFormat="1">
      <c r="L142" s="121"/>
      <c r="M142" s="123"/>
      <c r="N142" s="193"/>
    </row>
    <row r="143" spans="12:14" s="42" customFormat="1">
      <c r="L143" s="121"/>
      <c r="M143" s="123"/>
      <c r="N143" s="193"/>
    </row>
    <row r="144" spans="12:14" s="42" customFormat="1">
      <c r="L144" s="121"/>
      <c r="M144" s="123"/>
      <c r="N144" s="193"/>
    </row>
    <row r="145" spans="12:14" s="42" customFormat="1">
      <c r="L145" s="121"/>
      <c r="M145" s="123"/>
      <c r="N145" s="193"/>
    </row>
    <row r="146" spans="12:14" s="42" customFormat="1">
      <c r="L146" s="121"/>
      <c r="M146" s="123"/>
      <c r="N146" s="193"/>
    </row>
    <row r="147" spans="12:14" s="42" customFormat="1">
      <c r="L147" s="121"/>
      <c r="M147" s="123"/>
      <c r="N147" s="193"/>
    </row>
    <row r="148" spans="12:14" s="42" customFormat="1">
      <c r="L148" s="121"/>
      <c r="M148" s="123"/>
      <c r="N148" s="193"/>
    </row>
    <row r="149" spans="12:14" s="42" customFormat="1">
      <c r="L149" s="121"/>
      <c r="M149" s="123"/>
      <c r="N149" s="193"/>
    </row>
    <row r="150" spans="12:14" s="42" customFormat="1">
      <c r="L150" s="121"/>
      <c r="M150" s="123"/>
      <c r="N150" s="193"/>
    </row>
    <row r="151" spans="12:14" s="42" customFormat="1">
      <c r="L151" s="121"/>
      <c r="M151" s="123"/>
      <c r="N151" s="193"/>
    </row>
    <row r="152" spans="12:14" s="42" customFormat="1">
      <c r="L152" s="121"/>
      <c r="M152" s="123"/>
      <c r="N152" s="193"/>
    </row>
    <row r="153" spans="12:14" s="42" customFormat="1">
      <c r="L153" s="121"/>
      <c r="M153" s="123"/>
      <c r="N153" s="193"/>
    </row>
    <row r="154" spans="12:14" s="42" customFormat="1">
      <c r="L154" s="121"/>
      <c r="M154" s="123"/>
      <c r="N154" s="193"/>
    </row>
    <row r="155" spans="12:14" s="42" customFormat="1">
      <c r="L155" s="121"/>
      <c r="M155" s="123"/>
      <c r="N155" s="193"/>
    </row>
    <row r="156" spans="12:14" s="42" customFormat="1">
      <c r="L156" s="121"/>
      <c r="M156" s="123"/>
      <c r="N156" s="193"/>
    </row>
    <row r="157" spans="12:14" s="42" customFormat="1">
      <c r="L157" s="121"/>
      <c r="M157" s="123"/>
      <c r="N157" s="193"/>
    </row>
    <row r="158" spans="12:14" s="42" customFormat="1">
      <c r="L158" s="121"/>
      <c r="M158" s="123"/>
      <c r="N158" s="193"/>
    </row>
    <row r="159" spans="12:14" s="42" customFormat="1">
      <c r="L159" s="121"/>
      <c r="M159" s="123"/>
      <c r="N159" s="193"/>
    </row>
    <row r="160" spans="12:14" s="42" customFormat="1">
      <c r="L160" s="121"/>
      <c r="M160" s="123"/>
      <c r="N160" s="193"/>
    </row>
    <row r="161" spans="12:14" s="42" customFormat="1">
      <c r="L161" s="121"/>
      <c r="M161" s="123"/>
      <c r="N161" s="193"/>
    </row>
    <row r="162" spans="12:14" s="42" customFormat="1">
      <c r="L162" s="121"/>
      <c r="M162" s="123"/>
      <c r="N162" s="193"/>
    </row>
    <row r="163" spans="12:14" s="42" customFormat="1">
      <c r="L163" s="121"/>
      <c r="M163" s="123"/>
      <c r="N163" s="193"/>
    </row>
    <row r="164" spans="12:14" s="42" customFormat="1">
      <c r="L164" s="121"/>
      <c r="M164" s="123"/>
      <c r="N164" s="193"/>
    </row>
    <row r="165" spans="12:14" s="42" customFormat="1">
      <c r="L165" s="121"/>
      <c r="M165" s="123"/>
      <c r="N165" s="193"/>
    </row>
    <row r="166" spans="12:14" s="42" customFormat="1">
      <c r="L166" s="121"/>
      <c r="M166" s="123"/>
      <c r="N166" s="193"/>
    </row>
    <row r="167" spans="12:14" s="42" customFormat="1">
      <c r="L167" s="121"/>
      <c r="M167" s="123"/>
      <c r="N167" s="193"/>
    </row>
    <row r="168" spans="12:14" s="42" customFormat="1">
      <c r="L168" s="121"/>
      <c r="M168" s="123"/>
      <c r="N168" s="193"/>
    </row>
    <row r="169" spans="12:14" s="42" customFormat="1">
      <c r="L169" s="121"/>
      <c r="M169" s="123"/>
      <c r="N169" s="193"/>
    </row>
    <row r="170" spans="12:14" s="42" customFormat="1">
      <c r="L170" s="121"/>
      <c r="M170" s="123"/>
      <c r="N170" s="193"/>
    </row>
    <row r="171" spans="12:14" s="42" customFormat="1">
      <c r="L171" s="121"/>
      <c r="M171" s="123"/>
      <c r="N171" s="193"/>
    </row>
    <row r="172" spans="12:14" s="42" customFormat="1">
      <c r="L172" s="121"/>
      <c r="M172" s="123"/>
      <c r="N172" s="193"/>
    </row>
    <row r="173" spans="12:14" s="42" customFormat="1">
      <c r="L173" s="121"/>
      <c r="M173" s="123"/>
      <c r="N173" s="193"/>
    </row>
    <row r="174" spans="12:14" s="42" customFormat="1">
      <c r="L174" s="121"/>
      <c r="M174" s="123"/>
      <c r="N174" s="193"/>
    </row>
    <row r="175" spans="12:14" s="42" customFormat="1">
      <c r="L175" s="121"/>
      <c r="M175" s="123"/>
      <c r="N175" s="193"/>
    </row>
    <row r="176" spans="12:14" s="42" customFormat="1">
      <c r="L176" s="121"/>
      <c r="M176" s="123"/>
      <c r="N176" s="193"/>
    </row>
    <row r="177" spans="12:14" s="42" customFormat="1">
      <c r="L177" s="121"/>
      <c r="M177" s="123"/>
      <c r="N177" s="193"/>
    </row>
    <row r="178" spans="12:14" s="42" customFormat="1">
      <c r="L178" s="121"/>
      <c r="M178" s="123"/>
      <c r="N178" s="193"/>
    </row>
    <row r="179" spans="12:14" s="42" customFormat="1">
      <c r="L179" s="121"/>
      <c r="M179" s="123"/>
      <c r="N179" s="193"/>
    </row>
    <row r="180" spans="12:14" s="42" customFormat="1">
      <c r="L180" s="121"/>
      <c r="M180" s="123"/>
      <c r="N180" s="193"/>
    </row>
    <row r="181" spans="12:14" s="42" customFormat="1">
      <c r="L181" s="121"/>
      <c r="M181" s="123"/>
      <c r="N181" s="193"/>
    </row>
    <row r="182" spans="12:14" s="42" customFormat="1">
      <c r="L182" s="121"/>
      <c r="M182" s="123"/>
      <c r="N182" s="193"/>
    </row>
    <row r="183" spans="12:14" s="42" customFormat="1">
      <c r="L183" s="121"/>
      <c r="M183" s="123"/>
      <c r="N183" s="193"/>
    </row>
    <row r="184" spans="12:14" s="42" customFormat="1">
      <c r="L184" s="121"/>
      <c r="M184" s="123"/>
      <c r="N184" s="193"/>
    </row>
    <row r="185" spans="12:14" s="42" customFormat="1">
      <c r="L185" s="121"/>
      <c r="M185" s="123"/>
      <c r="N185" s="193"/>
    </row>
    <row r="186" spans="12:14" s="42" customFormat="1">
      <c r="L186" s="121"/>
      <c r="M186" s="123"/>
      <c r="N186" s="193"/>
    </row>
    <row r="187" spans="12:14" s="42" customFormat="1">
      <c r="L187" s="121"/>
      <c r="M187" s="123"/>
      <c r="N187" s="193"/>
    </row>
    <row r="188" spans="12:14" s="42" customFormat="1">
      <c r="L188" s="121"/>
      <c r="M188" s="123"/>
      <c r="N188" s="193"/>
    </row>
    <row r="189" spans="12:14" s="42" customFormat="1">
      <c r="L189" s="121"/>
      <c r="M189" s="123"/>
      <c r="N189" s="193"/>
    </row>
    <row r="190" spans="12:14" s="42" customFormat="1">
      <c r="L190" s="121"/>
      <c r="M190" s="123"/>
      <c r="N190" s="193"/>
    </row>
    <row r="191" spans="12:14" s="42" customFormat="1">
      <c r="L191" s="121"/>
      <c r="M191" s="123"/>
      <c r="N191" s="193"/>
    </row>
    <row r="192" spans="12:14" s="42" customFormat="1">
      <c r="L192" s="121"/>
      <c r="M192" s="123"/>
      <c r="N192" s="193"/>
    </row>
    <row r="193" spans="12:14" s="42" customFormat="1">
      <c r="L193" s="121"/>
      <c r="M193" s="123"/>
      <c r="N193" s="193"/>
    </row>
    <row r="194" spans="12:14" s="42" customFormat="1">
      <c r="L194" s="121"/>
      <c r="M194" s="123"/>
      <c r="N194" s="193"/>
    </row>
    <row r="195" spans="12:14" s="42" customFormat="1">
      <c r="L195" s="121"/>
      <c r="M195" s="123"/>
      <c r="N195" s="193"/>
    </row>
    <row r="196" spans="12:14" s="42" customFormat="1">
      <c r="L196" s="121"/>
      <c r="M196" s="123"/>
      <c r="N196" s="193"/>
    </row>
    <row r="197" spans="12:14" s="42" customFormat="1">
      <c r="L197" s="121"/>
      <c r="M197" s="123"/>
      <c r="N197" s="193"/>
    </row>
    <row r="198" spans="12:14" s="42" customFormat="1">
      <c r="L198" s="121"/>
      <c r="M198" s="123"/>
      <c r="N198" s="193"/>
    </row>
    <row r="199" spans="12:14" s="42" customFormat="1">
      <c r="L199" s="121"/>
      <c r="M199" s="123"/>
      <c r="N199" s="193"/>
    </row>
    <row r="200" spans="12:14" s="42" customFormat="1">
      <c r="L200" s="121"/>
      <c r="M200" s="123"/>
      <c r="N200" s="193"/>
    </row>
    <row r="201" spans="12:14" s="42" customFormat="1">
      <c r="L201" s="121"/>
      <c r="M201" s="123"/>
      <c r="N201" s="193"/>
    </row>
    <row r="202" spans="12:14" s="42" customFormat="1">
      <c r="L202" s="121"/>
      <c r="M202" s="123"/>
      <c r="N202" s="193"/>
    </row>
    <row r="203" spans="12:14" s="42" customFormat="1">
      <c r="L203" s="121"/>
      <c r="M203" s="123"/>
      <c r="N203" s="193"/>
    </row>
    <row r="204" spans="12:14" s="42" customFormat="1">
      <c r="L204" s="121"/>
      <c r="M204" s="123"/>
      <c r="N204" s="193"/>
    </row>
    <row r="205" spans="12:14" s="42" customFormat="1">
      <c r="L205" s="121"/>
      <c r="M205" s="123"/>
      <c r="N205" s="193"/>
    </row>
    <row r="206" spans="12:14" s="42" customFormat="1">
      <c r="L206" s="121"/>
      <c r="M206" s="123"/>
      <c r="N206" s="193"/>
    </row>
    <row r="207" spans="12:14" s="42" customFormat="1">
      <c r="L207" s="121"/>
      <c r="M207" s="123"/>
      <c r="N207" s="193"/>
    </row>
    <row r="208" spans="12:14" s="42" customFormat="1">
      <c r="L208" s="121"/>
      <c r="M208" s="123"/>
      <c r="N208" s="193"/>
    </row>
    <row r="209" spans="12:14" s="42" customFormat="1">
      <c r="L209" s="121"/>
      <c r="M209" s="123"/>
      <c r="N209" s="193"/>
    </row>
    <row r="210" spans="12:14" s="42" customFormat="1">
      <c r="L210" s="121"/>
      <c r="M210" s="123"/>
      <c r="N210" s="193"/>
    </row>
    <row r="211" spans="12:14" s="42" customFormat="1">
      <c r="L211" s="121"/>
      <c r="M211" s="123"/>
      <c r="N211" s="193"/>
    </row>
    <row r="212" spans="12:14" s="42" customFormat="1">
      <c r="L212" s="121"/>
      <c r="M212" s="123"/>
      <c r="N212" s="193"/>
    </row>
    <row r="213" spans="12:14" s="42" customFormat="1">
      <c r="L213" s="121"/>
      <c r="M213" s="123"/>
      <c r="N213" s="193"/>
    </row>
    <row r="214" spans="12:14" s="42" customFormat="1">
      <c r="L214" s="121"/>
      <c r="M214" s="123"/>
      <c r="N214" s="193"/>
    </row>
    <row r="215" spans="12:14" s="42" customFormat="1">
      <c r="L215" s="121"/>
      <c r="M215" s="123"/>
      <c r="N215" s="193"/>
    </row>
    <row r="216" spans="12:14" s="42" customFormat="1">
      <c r="L216" s="121"/>
      <c r="M216" s="123"/>
      <c r="N216" s="193"/>
    </row>
    <row r="217" spans="12:14" s="42" customFormat="1">
      <c r="L217" s="121"/>
      <c r="M217" s="123"/>
      <c r="N217" s="193"/>
    </row>
    <row r="218" spans="12:14" s="42" customFormat="1">
      <c r="L218" s="121"/>
      <c r="M218" s="123"/>
      <c r="N218" s="193"/>
    </row>
    <row r="219" spans="12:14" s="42" customFormat="1">
      <c r="L219" s="121"/>
      <c r="M219" s="123"/>
      <c r="N219" s="193"/>
    </row>
    <row r="220" spans="12:14" s="42" customFormat="1">
      <c r="L220" s="121"/>
      <c r="M220" s="123"/>
      <c r="N220" s="193"/>
    </row>
    <row r="221" spans="12:14" s="42" customFormat="1">
      <c r="L221" s="121"/>
      <c r="M221" s="123"/>
      <c r="N221" s="193"/>
    </row>
    <row r="222" spans="12:14" s="42" customFormat="1">
      <c r="L222" s="121"/>
      <c r="M222" s="123"/>
      <c r="N222" s="193"/>
    </row>
    <row r="223" spans="12:14" s="42" customFormat="1">
      <c r="L223" s="121"/>
      <c r="M223" s="123"/>
      <c r="N223" s="193"/>
    </row>
    <row r="224" spans="12:14" s="42" customFormat="1">
      <c r="L224" s="121"/>
      <c r="M224" s="123"/>
      <c r="N224" s="193"/>
    </row>
    <row r="225" spans="12:14" s="42" customFormat="1">
      <c r="L225" s="121"/>
      <c r="M225" s="123"/>
      <c r="N225" s="193"/>
    </row>
    <row r="226" spans="12:14" s="42" customFormat="1">
      <c r="L226" s="121"/>
      <c r="M226" s="123"/>
      <c r="N226" s="193"/>
    </row>
    <row r="227" spans="12:14" s="42" customFormat="1">
      <c r="L227" s="121"/>
      <c r="M227" s="123"/>
      <c r="N227" s="193"/>
    </row>
    <row r="228" spans="12:14" s="42" customFormat="1">
      <c r="L228" s="121"/>
      <c r="M228" s="123"/>
      <c r="N228" s="193"/>
    </row>
    <row r="229" spans="12:14" s="131" customFormat="1">
      <c r="L229" s="122"/>
      <c r="M229" s="125"/>
      <c r="N229" s="193"/>
    </row>
    <row r="230" spans="12:14" s="131" customFormat="1">
      <c r="L230" s="122"/>
      <c r="M230" s="125"/>
      <c r="N230" s="193"/>
    </row>
    <row r="231" spans="12:14" s="131" customFormat="1">
      <c r="L231" s="122"/>
      <c r="M231" s="125"/>
      <c r="N231" s="193"/>
    </row>
    <row r="232" spans="12:14" s="131" customFormat="1">
      <c r="L232" s="122"/>
      <c r="M232" s="125"/>
      <c r="N232" s="193"/>
    </row>
    <row r="233" spans="12:14" s="131" customFormat="1">
      <c r="L233" s="122"/>
      <c r="M233" s="125"/>
      <c r="N233" s="193"/>
    </row>
    <row r="234" spans="12:14" s="131" customFormat="1">
      <c r="L234" s="122"/>
      <c r="M234" s="125"/>
      <c r="N234" s="193"/>
    </row>
    <row r="235" spans="12:14" s="131" customFormat="1">
      <c r="L235" s="122"/>
      <c r="M235" s="125"/>
      <c r="N235" s="193"/>
    </row>
    <row r="236" spans="12:14" s="131" customFormat="1">
      <c r="L236" s="122"/>
      <c r="M236" s="125"/>
      <c r="N236" s="193"/>
    </row>
    <row r="237" spans="12:14" s="131" customFormat="1">
      <c r="L237" s="122"/>
      <c r="M237" s="125"/>
      <c r="N237" s="193"/>
    </row>
    <row r="238" spans="12:14" s="131" customFormat="1">
      <c r="L238" s="122"/>
      <c r="M238" s="125"/>
      <c r="N238" s="193"/>
    </row>
    <row r="239" spans="12:14" s="131" customFormat="1">
      <c r="L239" s="122"/>
      <c r="M239" s="125"/>
      <c r="N239" s="193"/>
    </row>
    <row r="240" spans="12:14" s="131" customFormat="1">
      <c r="L240" s="122"/>
      <c r="M240" s="125"/>
      <c r="N240" s="193"/>
    </row>
    <row r="241" s="131" customFormat="1"/>
    <row r="242" s="131" customFormat="1"/>
    <row r="243" s="131" customFormat="1"/>
    <row r="244" s="131" customFormat="1"/>
    <row r="245" s="131" customFormat="1"/>
    <row r="246" s="131" customFormat="1"/>
    <row r="247" s="131" customFormat="1"/>
    <row r="248" s="131" customFormat="1"/>
    <row r="249" s="131" customFormat="1"/>
    <row r="250" s="131" customFormat="1"/>
    <row r="251" s="131" customFormat="1"/>
    <row r="252" s="131" customFormat="1"/>
    <row r="253" s="131" customFormat="1"/>
    <row r="254" s="131" customFormat="1"/>
    <row r="255" s="131" customFormat="1"/>
    <row r="256" s="131" customFormat="1"/>
    <row r="257" s="131" customFormat="1"/>
    <row r="258" s="131" customFormat="1"/>
    <row r="259" s="131" customFormat="1"/>
    <row r="260" s="131" customFormat="1"/>
    <row r="261" s="131" customFormat="1"/>
    <row r="262" s="131" customFormat="1"/>
    <row r="263" s="131" customFormat="1"/>
    <row r="264" s="131" customFormat="1"/>
    <row r="265" s="131" customFormat="1"/>
    <row r="266" s="131" customFormat="1"/>
    <row r="267" s="131" customFormat="1"/>
    <row r="268" s="131" customFormat="1"/>
    <row r="269" s="131" customFormat="1"/>
    <row r="270" s="131" customFormat="1"/>
    <row r="271" s="131" customFormat="1"/>
    <row r="272" s="131" customFormat="1"/>
    <row r="273" s="131" customFormat="1"/>
    <row r="274" s="131" customFormat="1"/>
    <row r="275" s="131" customFormat="1"/>
    <row r="276" s="131" customFormat="1"/>
    <row r="277" s="131" customFormat="1"/>
    <row r="278" s="131" customFormat="1"/>
    <row r="279" s="131" customFormat="1"/>
    <row r="280" s="131" customFormat="1"/>
    <row r="281" s="131" customFormat="1"/>
    <row r="282" s="131" customFormat="1"/>
    <row r="283" s="131" customFormat="1"/>
    <row r="284" s="131" customFormat="1"/>
    <row r="285" s="131" customFormat="1"/>
    <row r="286" s="131" customFormat="1"/>
    <row r="287" s="131" customFormat="1"/>
    <row r="288" s="131" customFormat="1"/>
    <row r="289" s="131" customFormat="1"/>
    <row r="290" s="131" customFormat="1"/>
    <row r="291" s="131" customFormat="1"/>
    <row r="292" s="131" customFormat="1"/>
    <row r="293" s="131" customFormat="1"/>
    <row r="294" s="131" customFormat="1"/>
    <row r="295" s="131" customFormat="1"/>
    <row r="296" s="131" customFormat="1"/>
    <row r="297" s="131" customFormat="1"/>
    <row r="298" s="131" customFormat="1"/>
    <row r="299" s="131" customFormat="1"/>
    <row r="300" s="131" customFormat="1"/>
    <row r="301" s="131" customFormat="1"/>
    <row r="302" s="131" customFormat="1"/>
    <row r="303" s="131" customFormat="1"/>
    <row r="304" s="131" customFormat="1"/>
    <row r="305" s="131" customFormat="1"/>
    <row r="306" s="131" customFormat="1"/>
    <row r="307" s="131" customFormat="1"/>
    <row r="308" s="131" customFormat="1"/>
    <row r="309" s="131" customFormat="1"/>
    <row r="310" s="131" customFormat="1"/>
    <row r="311" s="131" customFormat="1"/>
    <row r="312" s="131" customFormat="1"/>
    <row r="313" s="131" customFormat="1"/>
    <row r="314" s="131" customFormat="1"/>
    <row r="315" s="131" customFormat="1"/>
    <row r="316" s="131" customFormat="1"/>
    <row r="317" s="131" customFormat="1"/>
    <row r="318" s="131" customFormat="1"/>
    <row r="319" s="131" customFormat="1"/>
    <row r="320" s="131" customFormat="1"/>
    <row r="321" s="131" customFormat="1"/>
    <row r="322" s="131" customFormat="1"/>
    <row r="323" s="131" customFormat="1"/>
    <row r="324" s="131" customFormat="1"/>
    <row r="325" s="131" customFormat="1"/>
    <row r="326" s="131" customFormat="1"/>
    <row r="327" s="131" customFormat="1"/>
    <row r="328" s="131" customFormat="1"/>
    <row r="329" s="131" customFormat="1"/>
    <row r="330" s="131" customFormat="1"/>
    <row r="331" s="131" customFormat="1"/>
    <row r="332" s="131" customFormat="1"/>
    <row r="333" s="131" customFormat="1"/>
    <row r="334" s="131" customFormat="1"/>
    <row r="335" s="131" customFormat="1"/>
    <row r="336" s="131" customFormat="1"/>
    <row r="337" s="131" customFormat="1"/>
    <row r="338" s="131" customFormat="1"/>
    <row r="339" s="131" customFormat="1"/>
    <row r="340" s="131" customFormat="1"/>
    <row r="341" s="131" customFormat="1"/>
    <row r="342" s="131" customFormat="1"/>
    <row r="343" s="131" customFormat="1"/>
    <row r="344" s="131" customFormat="1"/>
    <row r="345" s="131" customFormat="1"/>
    <row r="346" s="131" customFormat="1"/>
    <row r="347" s="131" customFormat="1"/>
    <row r="348" s="131" customFormat="1"/>
    <row r="349" s="131" customFormat="1"/>
    <row r="350" s="131" customFormat="1"/>
    <row r="351" s="131" customFormat="1"/>
    <row r="352" s="131" customFormat="1"/>
    <row r="353" s="131" customFormat="1"/>
    <row r="354" s="131" customFormat="1"/>
    <row r="355" s="131" customFormat="1"/>
    <row r="356" s="131" customFormat="1"/>
    <row r="357" s="131" customFormat="1"/>
    <row r="358" s="131" customFormat="1"/>
    <row r="359" s="131" customFormat="1"/>
    <row r="360" s="131" customFormat="1"/>
    <row r="361" s="131" customFormat="1"/>
    <row r="362" s="131" customFormat="1"/>
    <row r="363" s="131" customFormat="1"/>
    <row r="364" s="131" customFormat="1"/>
    <row r="365" s="131" customFormat="1"/>
    <row r="366" s="131" customFormat="1"/>
    <row r="367" s="131" customFormat="1"/>
    <row r="368" s="131" customFormat="1"/>
    <row r="369" s="131" customFormat="1"/>
    <row r="370" s="131" customFormat="1"/>
    <row r="371" s="131" customFormat="1"/>
    <row r="372" s="131" customFormat="1"/>
    <row r="373" s="131" customFormat="1"/>
    <row r="374" s="131" customFormat="1"/>
    <row r="375" s="131" customFormat="1"/>
    <row r="376" s="131" customFormat="1"/>
    <row r="377" s="131" customFormat="1"/>
    <row r="378" s="131" customFormat="1"/>
    <row r="379" s="131" customFormat="1"/>
    <row r="380" s="131" customFormat="1"/>
    <row r="381" s="131" customFormat="1"/>
    <row r="382" s="131" customFormat="1"/>
    <row r="383" s="131" customFormat="1"/>
    <row r="384" s="131" customFormat="1"/>
    <row r="385" s="131" customFormat="1"/>
    <row r="386" s="131" customFormat="1"/>
    <row r="387" s="131" customFormat="1"/>
    <row r="388" s="131" customFormat="1"/>
    <row r="389" s="131" customFormat="1"/>
    <row r="390" s="131" customFormat="1"/>
    <row r="391" s="131" customFormat="1"/>
    <row r="392" s="131" customFormat="1"/>
    <row r="393" s="131" customFormat="1"/>
    <row r="394" s="131" customFormat="1"/>
    <row r="395" s="131" customFormat="1"/>
    <row r="396" s="131" customFormat="1"/>
    <row r="397" s="131" customFormat="1"/>
    <row r="398" s="131" customFormat="1"/>
    <row r="399" s="131" customFormat="1"/>
    <row r="400" s="131" customFormat="1"/>
    <row r="401" s="131" customFormat="1"/>
    <row r="402" s="131" customFormat="1"/>
    <row r="403" s="131" customFormat="1"/>
    <row r="404" s="131" customFormat="1"/>
    <row r="405" s="131" customFormat="1"/>
    <row r="406" s="131" customFormat="1"/>
    <row r="407" s="131" customFormat="1"/>
    <row r="408" s="131" customFormat="1"/>
    <row r="409" s="131" customFormat="1"/>
    <row r="410" s="131" customFormat="1"/>
    <row r="411" s="131" customFormat="1"/>
    <row r="412" s="131" customFormat="1"/>
    <row r="413" s="131" customFormat="1"/>
    <row r="414" s="131" customFormat="1"/>
    <row r="415" s="131" customFormat="1"/>
    <row r="416" s="131" customFormat="1"/>
    <row r="417" s="131" customFormat="1"/>
    <row r="418" s="131" customFormat="1"/>
    <row r="419" s="131" customFormat="1"/>
    <row r="420" s="131" customFormat="1"/>
    <row r="421" s="131" customFormat="1"/>
    <row r="422" s="131" customFormat="1"/>
    <row r="423" s="131" customFormat="1"/>
    <row r="424" s="131" customFormat="1"/>
    <row r="425" s="131" customFormat="1"/>
    <row r="426" s="131" customFormat="1"/>
    <row r="427" s="131" customFormat="1"/>
    <row r="428" s="131" customFormat="1"/>
    <row r="429" s="131" customFormat="1"/>
    <row r="430" s="131" customFormat="1"/>
    <row r="431" s="131" customFormat="1"/>
    <row r="432" s="131" customFormat="1"/>
    <row r="433" s="131" customFormat="1"/>
    <row r="434" s="131" customFormat="1"/>
    <row r="435" s="131" customFormat="1"/>
    <row r="436" s="131" customFormat="1"/>
    <row r="437" s="131" customFormat="1"/>
    <row r="438" s="131" customFormat="1"/>
    <row r="439" s="131" customFormat="1"/>
    <row r="440" s="131" customFormat="1"/>
    <row r="441" s="131" customFormat="1"/>
    <row r="442" s="131" customFormat="1"/>
    <row r="443" s="131" customFormat="1"/>
    <row r="444" s="131" customFormat="1"/>
    <row r="445" s="131" customFormat="1"/>
    <row r="446" s="131" customFormat="1"/>
    <row r="447" s="131" customFormat="1"/>
    <row r="448" s="131" customFormat="1"/>
    <row r="449" s="131" customFormat="1"/>
    <row r="450" s="131" customFormat="1"/>
    <row r="451" s="131" customFormat="1"/>
    <row r="452" s="131" customFormat="1"/>
    <row r="453" s="131" customFormat="1"/>
    <row r="454" s="131" customFormat="1"/>
    <row r="455" s="131" customFormat="1"/>
    <row r="456" s="131" customFormat="1"/>
    <row r="457" s="131" customFormat="1"/>
    <row r="458" s="131" customFormat="1"/>
    <row r="459" s="131" customFormat="1"/>
    <row r="460" s="131" customFormat="1"/>
    <row r="461" s="131" customFormat="1"/>
    <row r="462" s="131" customFormat="1"/>
    <row r="463" s="131" customFormat="1"/>
    <row r="464" s="131" customFormat="1"/>
    <row r="465" s="131" customFormat="1"/>
    <row r="466" s="131" customFormat="1"/>
    <row r="467" s="131" customFormat="1"/>
    <row r="468" s="131" customFormat="1"/>
    <row r="469" s="131" customFormat="1"/>
    <row r="470" s="131" customFormat="1"/>
    <row r="471" s="131" customFormat="1"/>
    <row r="472" s="131" customFormat="1"/>
    <row r="473" s="131" customFormat="1"/>
    <row r="474" s="131" customFormat="1"/>
    <row r="475" s="131" customFormat="1"/>
    <row r="476" s="131" customFormat="1"/>
    <row r="477" s="131" customFormat="1"/>
    <row r="478" s="131" customFormat="1"/>
    <row r="479" s="131" customFormat="1"/>
    <row r="480" s="131" customFormat="1"/>
    <row r="481" s="131" customFormat="1"/>
    <row r="482" s="131" customFormat="1"/>
    <row r="483" s="131" customFormat="1"/>
    <row r="484" s="131" customFormat="1"/>
    <row r="485" s="131" customFormat="1"/>
    <row r="486" s="131" customFormat="1"/>
    <row r="487" s="131" customFormat="1"/>
    <row r="488" s="131" customFormat="1"/>
    <row r="489" s="131" customFormat="1"/>
    <row r="490" s="131" customFormat="1"/>
    <row r="491" s="131" customFormat="1"/>
    <row r="492" s="131" customFormat="1"/>
    <row r="493" s="131" customFormat="1"/>
    <row r="494" s="131" customFormat="1"/>
    <row r="495" s="131" customFormat="1"/>
    <row r="496" s="131" customFormat="1"/>
    <row r="497" s="131" customFormat="1"/>
    <row r="498" s="131" customFormat="1"/>
    <row r="499" s="131" customFormat="1"/>
    <row r="500" s="131" customFormat="1"/>
    <row r="501" s="131" customFormat="1"/>
    <row r="502" s="131" customFormat="1"/>
    <row r="503" s="131" customFormat="1"/>
    <row r="504" s="131" customFormat="1"/>
    <row r="505" s="131" customFormat="1"/>
    <row r="506" s="131" customFormat="1"/>
    <row r="507" s="131" customFormat="1"/>
    <row r="508" s="131" customFormat="1"/>
    <row r="509" s="131" customFormat="1"/>
    <row r="510" s="131" customFormat="1"/>
    <row r="511" s="131" customFormat="1"/>
    <row r="512" s="131" customFormat="1"/>
    <row r="513" s="131" customFormat="1"/>
    <row r="514" s="131" customFormat="1"/>
    <row r="515" s="131" customFormat="1"/>
    <row r="516" s="131" customFormat="1"/>
    <row r="517" s="131" customFormat="1"/>
    <row r="518" s="131" customFormat="1"/>
    <row r="519" s="131" customFormat="1"/>
    <row r="520" s="131" customFormat="1"/>
    <row r="521" s="131" customFormat="1"/>
    <row r="522" s="131" customFormat="1"/>
    <row r="523" s="131" customFormat="1"/>
    <row r="524" s="131" customFormat="1"/>
    <row r="525" s="131" customFormat="1"/>
    <row r="526" s="131" customFormat="1"/>
    <row r="527" s="131" customFormat="1"/>
    <row r="528" s="131" customFormat="1"/>
    <row r="529" s="131" customFormat="1"/>
    <row r="530" s="131" customFormat="1"/>
    <row r="531" s="131" customFormat="1"/>
    <row r="532" s="131" customFormat="1"/>
    <row r="533" s="131" customFormat="1"/>
    <row r="534" s="131" customFormat="1"/>
    <row r="535" s="131" customFormat="1"/>
    <row r="536" s="131" customFormat="1"/>
    <row r="537" s="131" customFormat="1"/>
    <row r="538" s="131" customFormat="1"/>
    <row r="539" s="131" customFormat="1"/>
    <row r="540" s="131" customFormat="1"/>
    <row r="541" s="131" customFormat="1"/>
    <row r="542" s="131" customFormat="1"/>
    <row r="543" s="131" customFormat="1"/>
    <row r="544" s="131" customFormat="1"/>
    <row r="545" s="131" customFormat="1"/>
    <row r="546" s="131" customFormat="1"/>
    <row r="547" s="131" customFormat="1"/>
    <row r="548" s="131" customFormat="1"/>
    <row r="549" s="131" customFormat="1"/>
    <row r="550" s="131" customFormat="1"/>
    <row r="551" s="131" customFormat="1"/>
    <row r="552" s="131" customFormat="1"/>
    <row r="553" s="131" customFormat="1"/>
    <row r="554" s="131" customFormat="1"/>
    <row r="555" s="131" customFormat="1"/>
    <row r="556" s="131" customFormat="1"/>
    <row r="557" s="131" customFormat="1"/>
    <row r="558" s="131" customFormat="1"/>
    <row r="559" s="131" customFormat="1"/>
    <row r="560" s="131" customFormat="1"/>
    <row r="561" s="131" customFormat="1"/>
    <row r="562" s="131" customFormat="1"/>
    <row r="563" s="131" customFormat="1"/>
    <row r="564" s="131" customFormat="1"/>
    <row r="565" s="131" customFormat="1"/>
    <row r="566" s="131" customFormat="1"/>
    <row r="567" s="131" customFormat="1"/>
    <row r="568" s="131" customFormat="1"/>
    <row r="569" s="131" customFormat="1"/>
    <row r="570" s="131" customFormat="1"/>
    <row r="571" s="131" customFormat="1"/>
    <row r="572" s="131" customFormat="1"/>
    <row r="573" s="131" customFormat="1"/>
    <row r="574" s="131" customFormat="1"/>
    <row r="575" s="131" customFormat="1"/>
    <row r="576" s="131" customFormat="1"/>
    <row r="577" s="131" customFormat="1"/>
    <row r="578" s="131" customFormat="1"/>
    <row r="579" s="131" customFormat="1"/>
    <row r="580" s="131" customFormat="1"/>
    <row r="581" s="131" customFormat="1"/>
    <row r="582" s="131" customFormat="1"/>
    <row r="583" s="131" customFormat="1"/>
    <row r="584" s="131" customFormat="1"/>
    <row r="585" s="131" customFormat="1"/>
    <row r="586" s="131" customFormat="1"/>
    <row r="587" s="131" customFormat="1"/>
    <row r="588" s="131" customFormat="1"/>
    <row r="589" s="131" customFormat="1"/>
    <row r="590" s="131" customFormat="1"/>
    <row r="591" s="131" customFormat="1"/>
  </sheetData>
  <sheetProtection selectLockedCells="1"/>
  <mergeCells count="78">
    <mergeCell ref="A5:B5"/>
    <mergeCell ref="C5:D5"/>
    <mergeCell ref="F5:G5"/>
    <mergeCell ref="H5:M5"/>
    <mergeCell ref="A1:M1"/>
    <mergeCell ref="A3:I3"/>
    <mergeCell ref="A4:F4"/>
    <mergeCell ref="H4:M4"/>
    <mergeCell ref="A6:B6"/>
    <mergeCell ref="D6:F6"/>
    <mergeCell ref="I6:K6"/>
    <mergeCell ref="A7:B7"/>
    <mergeCell ref="C7:E7"/>
    <mergeCell ref="I7:K7"/>
    <mergeCell ref="A8:B8"/>
    <mergeCell ref="C8:E8"/>
    <mergeCell ref="I8:K8"/>
    <mergeCell ref="A9:B9"/>
    <mergeCell ref="C9:E9"/>
    <mergeCell ref="J9:K9"/>
    <mergeCell ref="A10:F10"/>
    <mergeCell ref="J10:K10"/>
    <mergeCell ref="E11:M11"/>
    <mergeCell ref="B12:D12"/>
    <mergeCell ref="E12:E13"/>
    <mergeCell ref="F12:J12"/>
    <mergeCell ref="K12:K13"/>
    <mergeCell ref="L12:N13"/>
    <mergeCell ref="L25:N25"/>
    <mergeCell ref="L14:N14"/>
    <mergeCell ref="L15:N15"/>
    <mergeCell ref="L16:N16"/>
    <mergeCell ref="L17:N17"/>
    <mergeCell ref="L18:N18"/>
    <mergeCell ref="L19:N19"/>
    <mergeCell ref="L20:N20"/>
    <mergeCell ref="L21:N21"/>
    <mergeCell ref="L22:N22"/>
    <mergeCell ref="L23:N23"/>
    <mergeCell ref="L24:N24"/>
    <mergeCell ref="L37:N37"/>
    <mergeCell ref="L26:N26"/>
    <mergeCell ref="L27:N27"/>
    <mergeCell ref="L28:N28"/>
    <mergeCell ref="L29:N29"/>
    <mergeCell ref="L30:N30"/>
    <mergeCell ref="L31:N31"/>
    <mergeCell ref="L32:N32"/>
    <mergeCell ref="L33:N33"/>
    <mergeCell ref="L34:N34"/>
    <mergeCell ref="L35:N35"/>
    <mergeCell ref="L36:N36"/>
    <mergeCell ref="L43:N43"/>
    <mergeCell ref="L44:N44"/>
    <mergeCell ref="L45:N45"/>
    <mergeCell ref="L46:M46"/>
    <mergeCell ref="F48:I48"/>
    <mergeCell ref="L38:N38"/>
    <mergeCell ref="L39:N39"/>
    <mergeCell ref="L40:N40"/>
    <mergeCell ref="L41:N41"/>
    <mergeCell ref="L42:N42"/>
    <mergeCell ref="F53:I53"/>
    <mergeCell ref="A2:N2"/>
    <mergeCell ref="D60:M60"/>
    <mergeCell ref="F54:I54"/>
    <mergeCell ref="D55:E55"/>
    <mergeCell ref="F55:I55"/>
    <mergeCell ref="L57:M57"/>
    <mergeCell ref="L58:M58"/>
    <mergeCell ref="L59:M59"/>
    <mergeCell ref="F50:I50"/>
    <mergeCell ref="J50:J52"/>
    <mergeCell ref="F51:I51"/>
    <mergeCell ref="D52:E52"/>
    <mergeCell ref="F52:I52"/>
    <mergeCell ref="D49:E49"/>
    <mergeCell ref="F49:I49"/>
  </mergeCells>
  <printOptions horizontalCentered="1"/>
  <pageMargins left="0.25" right="0.25" top="0.5" bottom="0.5" header="0.5" footer="0.5"/>
  <pageSetup scale="62" orientation="portrait" r:id="rId1"/>
  <headerFooter alignWithMargins="0"/>
  <ignoredErrors>
    <ignoredError sqref="E14" formulaRange="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91"/>
  <sheetViews>
    <sheetView topLeftCell="A6" zoomScale="75" zoomScaleNormal="75" workbookViewId="0">
      <selection activeCell="A2" sqref="A2:N2"/>
    </sheetView>
  </sheetViews>
  <sheetFormatPr defaultRowHeight="12.75"/>
  <cols>
    <col min="1" max="1" width="8.140625" style="3" customWidth="1"/>
    <col min="2" max="5" width="13" style="131" customWidth="1"/>
    <col min="6" max="6" width="12.28515625" style="131" customWidth="1"/>
    <col min="7" max="7" width="12.42578125" style="131" customWidth="1"/>
    <col min="8" max="8" width="13.140625" style="131" customWidth="1"/>
    <col min="9" max="11" width="11.5703125" style="131" customWidth="1"/>
    <col min="12" max="12" width="11.5703125" style="122" customWidth="1"/>
    <col min="13" max="13" width="11.5703125" style="125" customWidth="1"/>
    <col min="14" max="14" width="11.5703125" style="193" customWidth="1"/>
    <col min="15" max="26" width="8.85546875" style="42" customWidth="1"/>
    <col min="27" max="16384" width="9.140625" style="131"/>
  </cols>
  <sheetData>
    <row r="1" spans="1:26" ht="13.5" thickBot="1">
      <c r="A1" s="609"/>
      <c r="B1" s="609"/>
      <c r="C1" s="609"/>
      <c r="D1" s="609"/>
      <c r="E1" s="609"/>
      <c r="F1" s="609"/>
      <c r="G1" s="609"/>
      <c r="H1" s="609"/>
      <c r="I1" s="609"/>
      <c r="J1" s="609"/>
      <c r="K1" s="609"/>
      <c r="L1" s="609"/>
      <c r="M1" s="609"/>
      <c r="O1" s="247"/>
    </row>
    <row r="2" spans="1:26" ht="27.75" thickTop="1" thickBot="1">
      <c r="A2" s="587" t="s">
        <v>0</v>
      </c>
      <c r="B2" s="588"/>
      <c r="C2" s="588"/>
      <c r="D2" s="588"/>
      <c r="E2" s="588"/>
      <c r="F2" s="588"/>
      <c r="G2" s="588"/>
      <c r="H2" s="588"/>
      <c r="I2" s="588"/>
      <c r="J2" s="588"/>
      <c r="K2" s="588"/>
      <c r="L2" s="588"/>
      <c r="M2" s="588"/>
      <c r="N2" s="589"/>
    </row>
    <row r="3" spans="1:26" s="116" customFormat="1" ht="18" hidden="1" customHeight="1" thickTop="1">
      <c r="A3" s="572"/>
      <c r="B3" s="572"/>
      <c r="C3" s="572"/>
      <c r="D3" s="572"/>
      <c r="E3" s="572"/>
      <c r="F3" s="572"/>
      <c r="G3" s="572"/>
      <c r="H3" s="572"/>
      <c r="I3" s="572"/>
      <c r="J3" s="114"/>
      <c r="K3" s="114"/>
      <c r="L3" s="117"/>
      <c r="M3" s="258"/>
      <c r="N3" s="126"/>
      <c r="O3" s="115"/>
      <c r="P3" s="115"/>
      <c r="Q3" s="115"/>
      <c r="R3" s="115"/>
      <c r="S3" s="115"/>
      <c r="T3" s="115"/>
      <c r="U3" s="115"/>
      <c r="V3" s="115"/>
      <c r="W3" s="115"/>
      <c r="X3" s="115"/>
      <c r="Y3" s="115"/>
      <c r="Z3" s="115"/>
    </row>
    <row r="4" spans="1:26" ht="33.75" thickTop="1">
      <c r="A4" s="551" t="s">
        <v>95</v>
      </c>
      <c r="B4" s="552"/>
      <c r="C4" s="552"/>
      <c r="D4" s="552"/>
      <c r="E4" s="552"/>
      <c r="F4" s="552"/>
      <c r="G4" s="53" t="s">
        <v>1</v>
      </c>
      <c r="H4" s="718"/>
      <c r="I4" s="718"/>
      <c r="J4" s="718"/>
      <c r="K4" s="718"/>
      <c r="L4" s="718"/>
      <c r="M4" s="719"/>
      <c r="N4" s="294"/>
    </row>
    <row r="5" spans="1:26" ht="23.25">
      <c r="A5" s="553" t="s">
        <v>111</v>
      </c>
      <c r="B5" s="554"/>
      <c r="C5" s="555"/>
      <c r="D5" s="555"/>
      <c r="E5" s="236"/>
      <c r="F5" s="559" t="s">
        <v>2</v>
      </c>
      <c r="G5" s="559"/>
      <c r="H5" s="561" t="s">
        <v>192</v>
      </c>
      <c r="I5" s="561"/>
      <c r="J5" s="561"/>
      <c r="K5" s="561"/>
      <c r="L5" s="561"/>
      <c r="M5" s="562"/>
      <c r="N5" s="181"/>
    </row>
    <row r="6" spans="1:26" ht="18.75" customHeight="1">
      <c r="A6" s="524" t="s">
        <v>30</v>
      </c>
      <c r="B6" s="525"/>
      <c r="C6" s="157"/>
      <c r="D6" s="526"/>
      <c r="E6" s="526"/>
      <c r="F6" s="526"/>
      <c r="G6" s="54" t="s">
        <v>85</v>
      </c>
      <c r="H6" s="55" t="s">
        <v>3</v>
      </c>
      <c r="I6" s="558"/>
      <c r="J6" s="558"/>
      <c r="K6" s="558"/>
      <c r="L6" s="118" t="s">
        <v>4</v>
      </c>
      <c r="M6" s="255"/>
      <c r="N6" s="181"/>
    </row>
    <row r="7" spans="1:26" ht="18.95" customHeight="1">
      <c r="A7" s="569" t="s">
        <v>84</v>
      </c>
      <c r="B7" s="570"/>
      <c r="C7" s="571"/>
      <c r="D7" s="571"/>
      <c r="E7" s="571"/>
      <c r="F7" s="243"/>
      <c r="G7" s="54" t="s">
        <v>85</v>
      </c>
      <c r="H7" s="55" t="s">
        <v>6</v>
      </c>
      <c r="I7" s="558"/>
      <c r="J7" s="558"/>
      <c r="K7" s="558"/>
      <c r="L7" s="118" t="s">
        <v>4</v>
      </c>
      <c r="M7" s="256"/>
      <c r="N7" s="181"/>
      <c r="O7" s="193"/>
    </row>
    <row r="8" spans="1:26" ht="18.95" customHeight="1">
      <c r="A8" s="565" t="s">
        <v>5</v>
      </c>
      <c r="B8" s="566"/>
      <c r="C8" s="528"/>
      <c r="D8" s="528"/>
      <c r="E8" s="528"/>
      <c r="F8" s="243"/>
      <c r="G8" s="54" t="s">
        <v>85</v>
      </c>
      <c r="H8" s="55" t="s">
        <v>8</v>
      </c>
      <c r="I8" s="558"/>
      <c r="J8" s="558"/>
      <c r="K8" s="558"/>
      <c r="L8" s="118" t="s">
        <v>4</v>
      </c>
      <c r="M8" s="256"/>
      <c r="N8" s="181"/>
    </row>
    <row r="9" spans="1:26" ht="18.95" customHeight="1">
      <c r="A9" s="565" t="s">
        <v>7</v>
      </c>
      <c r="B9" s="566"/>
      <c r="C9" s="528"/>
      <c r="D9" s="528"/>
      <c r="E9" s="528"/>
      <c r="F9" s="243"/>
      <c r="G9" s="244"/>
      <c r="H9" s="244"/>
      <c r="I9" s="52" t="s">
        <v>31</v>
      </c>
      <c r="J9" s="527"/>
      <c r="K9" s="527"/>
      <c r="L9" s="52" t="s">
        <v>32</v>
      </c>
      <c r="M9" s="256">
        <f>SUM(M6:M8)</f>
        <v>0</v>
      </c>
      <c r="N9" s="181"/>
    </row>
    <row r="10" spans="1:26" ht="19.5" customHeight="1" thickBot="1">
      <c r="A10" s="567"/>
      <c r="B10" s="568"/>
      <c r="C10" s="568"/>
      <c r="D10" s="568"/>
      <c r="E10" s="568"/>
      <c r="F10" s="568"/>
      <c r="G10" s="244"/>
      <c r="H10" s="244"/>
      <c r="I10" s="183"/>
      <c r="J10" s="546"/>
      <c r="K10" s="546"/>
      <c r="L10" s="183"/>
      <c r="M10" s="257"/>
      <c r="N10" s="181"/>
    </row>
    <row r="11" spans="1:26" ht="14.25" thickTop="1" thickBot="1">
      <c r="A11" s="180"/>
      <c r="B11" s="158" t="str">
        <f>G6</f>
        <v xml:space="preserve">d. </v>
      </c>
      <c r="C11" s="158" t="str">
        <f>G7</f>
        <v xml:space="preserve">d. </v>
      </c>
      <c r="D11" s="158" t="str">
        <f>G8</f>
        <v xml:space="preserve">d. </v>
      </c>
      <c r="E11" s="563"/>
      <c r="F11" s="563"/>
      <c r="G11" s="563"/>
      <c r="H11" s="563"/>
      <c r="I11" s="563"/>
      <c r="J11" s="563"/>
      <c r="K11" s="563"/>
      <c r="L11" s="563"/>
      <c r="M11" s="564"/>
      <c r="N11" s="262"/>
    </row>
    <row r="12" spans="1:26" ht="16.5" customHeight="1" thickTop="1">
      <c r="A12" s="98"/>
      <c r="B12" s="529" t="s">
        <v>93</v>
      </c>
      <c r="C12" s="530"/>
      <c r="D12" s="531"/>
      <c r="E12" s="522" t="s">
        <v>123</v>
      </c>
      <c r="F12" s="547" t="s">
        <v>9</v>
      </c>
      <c r="G12" s="548"/>
      <c r="H12" s="548"/>
      <c r="I12" s="548"/>
      <c r="J12" s="548"/>
      <c r="K12" s="549" t="s">
        <v>127</v>
      </c>
      <c r="L12" s="507" t="s">
        <v>110</v>
      </c>
      <c r="M12" s="508"/>
      <c r="N12" s="509"/>
    </row>
    <row r="13" spans="1:26" ht="53.1" customHeight="1" thickBot="1">
      <c r="A13" s="82" t="s">
        <v>10</v>
      </c>
      <c r="B13" s="191" t="s">
        <v>11</v>
      </c>
      <c r="C13" s="191" t="s">
        <v>86</v>
      </c>
      <c r="D13" s="192" t="s">
        <v>87</v>
      </c>
      <c r="E13" s="723"/>
      <c r="F13" s="188" t="s">
        <v>129</v>
      </c>
      <c r="G13" s="189" t="s">
        <v>119</v>
      </c>
      <c r="H13" s="189" t="s">
        <v>118</v>
      </c>
      <c r="I13" s="189" t="s">
        <v>120</v>
      </c>
      <c r="J13" s="190" t="s">
        <v>113</v>
      </c>
      <c r="K13" s="550"/>
      <c r="L13" s="510"/>
      <c r="M13" s="511"/>
      <c r="N13" s="512"/>
    </row>
    <row r="14" spans="1:26" s="3" customFormat="1" ht="18" customHeight="1" thickTop="1">
      <c r="A14" s="174">
        <v>1</v>
      </c>
      <c r="B14" s="79"/>
      <c r="C14" s="92"/>
      <c r="D14" s="79"/>
      <c r="E14" s="240">
        <f>SUM(B14:D14)</f>
        <v>0</v>
      </c>
      <c r="F14" s="240"/>
      <c r="G14" s="238"/>
      <c r="H14" s="238"/>
      <c r="I14" s="238"/>
      <c r="J14" s="241"/>
      <c r="K14" s="494"/>
      <c r="L14" s="605"/>
      <c r="M14" s="606"/>
      <c r="N14" s="607"/>
      <c r="O14" s="193"/>
      <c r="P14" s="42"/>
      <c r="Q14" s="42"/>
      <c r="R14" s="42"/>
      <c r="S14" s="42"/>
      <c r="T14" s="42"/>
      <c r="U14" s="42"/>
      <c r="V14" s="42"/>
      <c r="W14" s="42"/>
      <c r="X14" s="42"/>
      <c r="Y14" s="42"/>
      <c r="Z14" s="42"/>
    </row>
    <row r="15" spans="1:26" s="3" customFormat="1" ht="18" customHeight="1" thickBot="1">
      <c r="A15" s="228">
        <v>2</v>
      </c>
      <c r="B15" s="229"/>
      <c r="C15" s="230"/>
      <c r="D15" s="229"/>
      <c r="E15" s="231">
        <f t="shared" ref="E15:E43" si="0">SUM(B15:D15)</f>
        <v>0</v>
      </c>
      <c r="F15" s="231"/>
      <c r="G15" s="229"/>
      <c r="H15" s="229"/>
      <c r="I15" s="229"/>
      <c r="J15" s="232"/>
      <c r="K15" s="241">
        <f>IF(SUM(MAY!L72+JUN!L68)&gt;40, SUM(MAY!L72+JUN!L68)-40, 0)</f>
        <v>0</v>
      </c>
      <c r="L15" s="712"/>
      <c r="M15" s="713"/>
      <c r="N15" s="714"/>
      <c r="O15" s="193"/>
      <c r="P15" s="42"/>
      <c r="Q15" s="42"/>
      <c r="R15" s="42"/>
      <c r="S15" s="42"/>
      <c r="T15" s="42"/>
      <c r="U15" s="42"/>
      <c r="V15" s="42"/>
      <c r="W15" s="42"/>
      <c r="X15" s="42"/>
      <c r="Y15" s="42"/>
      <c r="Z15" s="42"/>
    </row>
    <row r="16" spans="1:26" s="3" customFormat="1" ht="18" customHeight="1">
      <c r="A16" s="478">
        <v>3</v>
      </c>
      <c r="B16" s="475"/>
      <c r="C16" s="476"/>
      <c r="D16" s="475"/>
      <c r="E16" s="299">
        <f t="shared" si="0"/>
        <v>0</v>
      </c>
      <c r="F16" s="475"/>
      <c r="G16" s="475"/>
      <c r="H16" s="475"/>
      <c r="I16" s="475"/>
      <c r="J16" s="477"/>
      <c r="K16" s="477"/>
      <c r="L16" s="501"/>
      <c r="M16" s="502"/>
      <c r="N16" s="503"/>
      <c r="O16" s="193"/>
      <c r="P16" s="42"/>
      <c r="Q16" s="42"/>
      <c r="R16" s="42"/>
      <c r="S16" s="42"/>
      <c r="T16" s="42"/>
      <c r="U16" s="42"/>
      <c r="V16" s="42"/>
      <c r="W16" s="42"/>
      <c r="X16" s="42"/>
      <c r="Y16" s="42"/>
      <c r="Z16" s="42"/>
    </row>
    <row r="17" spans="1:26" s="3" customFormat="1" ht="18" customHeight="1">
      <c r="A17" s="171">
        <v>4</v>
      </c>
      <c r="B17" s="238"/>
      <c r="C17" s="238"/>
      <c r="D17" s="238"/>
      <c r="E17" s="240">
        <f t="shared" si="0"/>
        <v>0</v>
      </c>
      <c r="F17" s="238"/>
      <c r="G17" s="238"/>
      <c r="H17" s="238"/>
      <c r="I17" s="238"/>
      <c r="J17" s="241"/>
      <c r="K17" s="271"/>
      <c r="L17" s="498"/>
      <c r="M17" s="499"/>
      <c r="N17" s="500"/>
      <c r="O17" s="193"/>
      <c r="P17" s="42"/>
      <c r="Q17" s="42"/>
      <c r="R17" s="42"/>
      <c r="S17" s="42"/>
      <c r="T17" s="42"/>
      <c r="U17" s="42"/>
      <c r="V17" s="42"/>
      <c r="W17" s="42"/>
      <c r="X17" s="42"/>
      <c r="Y17" s="42"/>
      <c r="Z17" s="42"/>
    </row>
    <row r="18" spans="1:26" s="3" customFormat="1" ht="18" customHeight="1">
      <c r="A18" s="171">
        <v>5</v>
      </c>
      <c r="B18" s="79"/>
      <c r="C18" s="79"/>
      <c r="D18" s="79"/>
      <c r="E18" s="74">
        <f t="shared" si="0"/>
        <v>0</v>
      </c>
      <c r="F18" s="238"/>
      <c r="G18" s="238"/>
      <c r="H18" s="238"/>
      <c r="I18" s="238"/>
      <c r="J18" s="241"/>
      <c r="K18" s="241"/>
      <c r="L18" s="516"/>
      <c r="M18" s="517"/>
      <c r="N18" s="518"/>
      <c r="O18" s="193"/>
      <c r="P18" s="42"/>
      <c r="Q18" s="42"/>
      <c r="R18" s="42"/>
      <c r="S18" s="42"/>
      <c r="T18" s="42"/>
      <c r="U18" s="42"/>
      <c r="V18" s="42"/>
      <c r="W18" s="42"/>
      <c r="X18" s="42"/>
      <c r="Y18" s="42"/>
      <c r="Z18" s="42"/>
    </row>
    <row r="19" spans="1:26" s="3" customFormat="1" ht="18" customHeight="1">
      <c r="A19" s="171">
        <v>6</v>
      </c>
      <c r="B19" s="79"/>
      <c r="C19" s="92"/>
      <c r="D19" s="79"/>
      <c r="E19" s="74">
        <f t="shared" si="0"/>
        <v>0</v>
      </c>
      <c r="F19" s="238"/>
      <c r="G19" s="238"/>
      <c r="H19" s="238"/>
      <c r="I19" s="238"/>
      <c r="J19" s="241"/>
      <c r="K19" s="241"/>
      <c r="L19" s="516"/>
      <c r="M19" s="517"/>
      <c r="N19" s="518"/>
      <c r="O19" s="193"/>
      <c r="P19" s="42"/>
      <c r="Q19" s="42"/>
      <c r="R19" s="42"/>
      <c r="S19" s="42"/>
      <c r="T19" s="42"/>
      <c r="U19" s="42"/>
      <c r="V19" s="42"/>
      <c r="W19" s="42"/>
      <c r="X19" s="42"/>
      <c r="Y19" s="42"/>
      <c r="Z19" s="42"/>
    </row>
    <row r="20" spans="1:26" s="3" customFormat="1" ht="18" customHeight="1">
      <c r="A20" s="173">
        <v>7</v>
      </c>
      <c r="B20" s="75"/>
      <c r="C20" s="93"/>
      <c r="D20" s="75"/>
      <c r="E20" s="74">
        <f t="shared" si="0"/>
        <v>0</v>
      </c>
      <c r="F20" s="75"/>
      <c r="G20" s="75"/>
      <c r="H20" s="75"/>
      <c r="I20" s="75"/>
      <c r="J20" s="99"/>
      <c r="K20" s="99"/>
      <c r="L20" s="516"/>
      <c r="M20" s="517"/>
      <c r="N20" s="518"/>
      <c r="O20" s="193"/>
      <c r="P20" s="42"/>
      <c r="Q20" s="42"/>
      <c r="R20" s="42"/>
      <c r="S20" s="42"/>
      <c r="T20" s="42"/>
      <c r="U20" s="42"/>
      <c r="V20" s="42"/>
      <c r="W20" s="42"/>
      <c r="X20" s="42"/>
      <c r="Y20" s="42"/>
      <c r="Z20" s="42"/>
    </row>
    <row r="21" spans="1:26" s="3" customFormat="1" ht="18" customHeight="1">
      <c r="A21" s="171">
        <v>8</v>
      </c>
      <c r="B21" s="238"/>
      <c r="C21" s="239"/>
      <c r="D21" s="238"/>
      <c r="E21" s="74">
        <f t="shared" si="0"/>
        <v>0</v>
      </c>
      <c r="F21" s="238"/>
      <c r="G21" s="238"/>
      <c r="H21" s="238"/>
      <c r="I21" s="238"/>
      <c r="J21" s="241"/>
      <c r="K21" s="493"/>
      <c r="L21" s="498"/>
      <c r="M21" s="499"/>
      <c r="N21" s="500"/>
      <c r="O21" s="193"/>
      <c r="P21" s="42"/>
      <c r="Q21" s="42"/>
      <c r="R21" s="42"/>
      <c r="S21" s="42"/>
      <c r="T21" s="42"/>
      <c r="U21" s="42"/>
      <c r="V21" s="42"/>
      <c r="W21" s="42"/>
      <c r="X21" s="42"/>
      <c r="Y21" s="42"/>
      <c r="Z21" s="42"/>
    </row>
    <row r="22" spans="1:26" s="3" customFormat="1" ht="18" customHeight="1" thickBot="1">
      <c r="A22" s="228">
        <v>9</v>
      </c>
      <c r="B22" s="229"/>
      <c r="C22" s="230"/>
      <c r="D22" s="229"/>
      <c r="E22" s="231">
        <f t="shared" si="0"/>
        <v>0</v>
      </c>
      <c r="F22" s="229"/>
      <c r="G22" s="229"/>
      <c r="H22" s="229"/>
      <c r="I22" s="229"/>
      <c r="J22" s="232"/>
      <c r="K22" s="234">
        <f>IF(SUM(E16:E22)&gt;40, SUM(E16:E22)-40, 0)</f>
        <v>0</v>
      </c>
      <c r="L22" s="513"/>
      <c r="M22" s="514"/>
      <c r="N22" s="515"/>
      <c r="O22" s="193"/>
      <c r="P22" s="42"/>
      <c r="Q22" s="42"/>
      <c r="R22" s="42"/>
      <c r="S22" s="42"/>
      <c r="T22" s="42"/>
      <c r="U22" s="42"/>
      <c r="V22" s="42"/>
      <c r="W22" s="42"/>
      <c r="X22" s="42"/>
      <c r="Y22" s="42"/>
      <c r="Z22" s="42"/>
    </row>
    <row r="23" spans="1:26" s="3" customFormat="1" ht="18" customHeight="1">
      <c r="A23" s="478">
        <v>10</v>
      </c>
      <c r="B23" s="475"/>
      <c r="C23" s="476"/>
      <c r="D23" s="475"/>
      <c r="E23" s="299">
        <f t="shared" si="0"/>
        <v>0</v>
      </c>
      <c r="F23" s="475"/>
      <c r="G23" s="475"/>
      <c r="H23" s="475"/>
      <c r="I23" s="475"/>
      <c r="J23" s="477"/>
      <c r="K23" s="477"/>
      <c r="L23" s="573"/>
      <c r="M23" s="574"/>
      <c r="N23" s="575"/>
      <c r="O23" s="193"/>
      <c r="P23" s="42"/>
      <c r="Q23" s="42"/>
      <c r="R23" s="42"/>
      <c r="S23" s="42"/>
      <c r="T23" s="42"/>
      <c r="U23" s="42"/>
      <c r="V23" s="42"/>
      <c r="W23" s="42"/>
      <c r="X23" s="42"/>
      <c r="Y23" s="42"/>
      <c r="Z23" s="42"/>
    </row>
    <row r="24" spans="1:26" s="3" customFormat="1" ht="18" customHeight="1">
      <c r="A24" s="171">
        <v>11</v>
      </c>
      <c r="B24" s="238"/>
      <c r="C24" s="239"/>
      <c r="D24" s="238"/>
      <c r="E24" s="240">
        <f t="shared" si="0"/>
        <v>0</v>
      </c>
      <c r="F24" s="238"/>
      <c r="G24" s="238"/>
      <c r="H24" s="238"/>
      <c r="I24" s="238"/>
      <c r="J24" s="241"/>
      <c r="K24" s="271"/>
      <c r="L24" s="498"/>
      <c r="M24" s="499"/>
      <c r="N24" s="500"/>
      <c r="O24" s="193"/>
      <c r="P24" s="42"/>
      <c r="Q24" s="42"/>
      <c r="R24" s="42"/>
      <c r="S24" s="42"/>
      <c r="T24" s="42"/>
      <c r="U24" s="42"/>
      <c r="V24" s="42"/>
      <c r="W24" s="42"/>
      <c r="X24" s="42"/>
      <c r="Y24" s="42"/>
      <c r="Z24" s="42"/>
    </row>
    <row r="25" spans="1:26" s="3" customFormat="1" ht="18" customHeight="1">
      <c r="A25" s="171">
        <v>12</v>
      </c>
      <c r="B25" s="79"/>
      <c r="C25" s="79"/>
      <c r="D25" s="79"/>
      <c r="E25" s="74">
        <f t="shared" si="0"/>
        <v>0</v>
      </c>
      <c r="F25" s="238"/>
      <c r="G25" s="238"/>
      <c r="H25" s="238"/>
      <c r="I25" s="238"/>
      <c r="J25" s="241"/>
      <c r="K25" s="241"/>
      <c r="L25" s="516"/>
      <c r="M25" s="517"/>
      <c r="N25" s="518"/>
      <c r="O25" s="193"/>
      <c r="P25" s="42"/>
      <c r="Q25" s="42"/>
      <c r="R25" s="42"/>
      <c r="S25" s="42"/>
      <c r="T25" s="42"/>
      <c r="U25" s="42"/>
      <c r="V25" s="42"/>
      <c r="W25" s="42"/>
      <c r="X25" s="42"/>
      <c r="Y25" s="42"/>
      <c r="Z25" s="42"/>
    </row>
    <row r="26" spans="1:26" s="3" customFormat="1" ht="18" customHeight="1">
      <c r="A26" s="171">
        <v>13</v>
      </c>
      <c r="B26" s="79"/>
      <c r="C26" s="94"/>
      <c r="D26" s="88"/>
      <c r="E26" s="74">
        <f t="shared" si="0"/>
        <v>0</v>
      </c>
      <c r="F26" s="88"/>
      <c r="G26" s="88"/>
      <c r="H26" s="88"/>
      <c r="I26" s="88"/>
      <c r="J26" s="100"/>
      <c r="K26" s="100"/>
      <c r="L26" s="516"/>
      <c r="M26" s="517"/>
      <c r="N26" s="518"/>
      <c r="O26" s="193"/>
      <c r="P26" s="42"/>
      <c r="Q26" s="42"/>
      <c r="R26" s="42"/>
      <c r="S26" s="42"/>
      <c r="T26" s="42"/>
      <c r="U26" s="42"/>
      <c r="V26" s="42"/>
      <c r="W26" s="42"/>
      <c r="X26" s="42"/>
      <c r="Y26" s="42"/>
      <c r="Z26" s="42"/>
    </row>
    <row r="27" spans="1:26" s="3" customFormat="1" ht="18" customHeight="1">
      <c r="A27" s="173">
        <v>14</v>
      </c>
      <c r="B27" s="75"/>
      <c r="C27" s="93"/>
      <c r="D27" s="75"/>
      <c r="E27" s="74">
        <f t="shared" si="0"/>
        <v>0</v>
      </c>
      <c r="F27" s="75"/>
      <c r="G27" s="75"/>
      <c r="H27" s="75"/>
      <c r="I27" s="75"/>
      <c r="J27" s="99"/>
      <c r="K27" s="99"/>
      <c r="L27" s="516"/>
      <c r="M27" s="517"/>
      <c r="N27" s="518"/>
      <c r="O27" s="193"/>
      <c r="P27" s="42"/>
      <c r="Q27" s="42"/>
      <c r="R27" s="42"/>
      <c r="S27" s="42"/>
      <c r="T27" s="42"/>
      <c r="U27" s="42"/>
      <c r="V27" s="42"/>
      <c r="W27" s="42"/>
      <c r="X27" s="42"/>
      <c r="Y27" s="42"/>
      <c r="Z27" s="42"/>
    </row>
    <row r="28" spans="1:26" s="3" customFormat="1" ht="18" customHeight="1">
      <c r="A28" s="171">
        <v>15</v>
      </c>
      <c r="B28" s="238"/>
      <c r="C28" s="239"/>
      <c r="D28" s="238"/>
      <c r="E28" s="74">
        <f t="shared" si="0"/>
        <v>0</v>
      </c>
      <c r="F28" s="238"/>
      <c r="G28" s="238"/>
      <c r="H28" s="238"/>
      <c r="I28" s="238"/>
      <c r="J28" s="241"/>
      <c r="K28" s="493"/>
      <c r="L28" s="498"/>
      <c r="M28" s="499"/>
      <c r="N28" s="500"/>
      <c r="O28" s="193"/>
      <c r="P28" s="42"/>
      <c r="Q28" s="42"/>
      <c r="R28" s="42"/>
      <c r="S28" s="42"/>
      <c r="T28" s="42"/>
      <c r="U28" s="42"/>
      <c r="V28" s="42"/>
      <c r="W28" s="42"/>
      <c r="X28" s="42"/>
      <c r="Y28" s="42"/>
      <c r="Z28" s="42"/>
    </row>
    <row r="29" spans="1:26" s="3" customFormat="1" ht="18" customHeight="1" thickBot="1">
      <c r="A29" s="228">
        <v>16</v>
      </c>
      <c r="B29" s="229"/>
      <c r="C29" s="229"/>
      <c r="D29" s="229"/>
      <c r="E29" s="231">
        <f t="shared" si="0"/>
        <v>0</v>
      </c>
      <c r="F29" s="231"/>
      <c r="G29" s="229"/>
      <c r="H29" s="229"/>
      <c r="I29" s="229"/>
      <c r="J29" s="232"/>
      <c r="K29" s="234">
        <f>IF(SUM(E23:E29)&gt;40, SUM(E23:E29)-40, 0)</f>
        <v>0</v>
      </c>
      <c r="L29" s="712"/>
      <c r="M29" s="713"/>
      <c r="N29" s="714"/>
      <c r="O29" s="193"/>
      <c r="P29" s="42"/>
      <c r="Q29" s="42"/>
      <c r="R29" s="42"/>
      <c r="S29" s="42"/>
      <c r="T29" s="42"/>
      <c r="U29" s="42"/>
      <c r="V29" s="42"/>
      <c r="W29" s="42"/>
      <c r="X29" s="42"/>
      <c r="Y29" s="42"/>
      <c r="Z29" s="42"/>
    </row>
    <row r="30" spans="1:26" s="3" customFormat="1" ht="18" customHeight="1">
      <c r="A30" s="478">
        <v>17</v>
      </c>
      <c r="B30" s="475"/>
      <c r="C30" s="476"/>
      <c r="D30" s="475"/>
      <c r="E30" s="299">
        <f t="shared" si="0"/>
        <v>0</v>
      </c>
      <c r="F30" s="475"/>
      <c r="G30" s="475"/>
      <c r="H30" s="475"/>
      <c r="I30" s="475"/>
      <c r="J30" s="477"/>
      <c r="K30" s="477"/>
      <c r="L30" s="720"/>
      <c r="M30" s="721"/>
      <c r="N30" s="722"/>
      <c r="O30" s="193"/>
      <c r="P30" s="42"/>
      <c r="Q30" s="42"/>
      <c r="R30" s="42"/>
      <c r="S30" s="42"/>
      <c r="T30" s="42"/>
      <c r="U30" s="42"/>
      <c r="V30" s="42"/>
      <c r="W30" s="42"/>
      <c r="X30" s="42"/>
      <c r="Y30" s="42"/>
      <c r="Z30" s="42"/>
    </row>
    <row r="31" spans="1:26" s="3" customFormat="1" ht="18" customHeight="1">
      <c r="A31" s="172">
        <v>18</v>
      </c>
      <c r="B31" s="238"/>
      <c r="C31" s="238"/>
      <c r="D31" s="238"/>
      <c r="E31" s="240">
        <f t="shared" si="0"/>
        <v>0</v>
      </c>
      <c r="F31" s="240"/>
      <c r="G31" s="238"/>
      <c r="H31" s="238"/>
      <c r="I31" s="238"/>
      <c r="J31" s="241"/>
      <c r="K31" s="271"/>
      <c r="L31" s="613"/>
      <c r="M31" s="614"/>
      <c r="N31" s="615"/>
      <c r="O31" s="193"/>
      <c r="P31" s="42"/>
      <c r="Q31" s="42"/>
      <c r="R31" s="42"/>
      <c r="S31" s="42"/>
      <c r="T31" s="42"/>
      <c r="U31" s="42"/>
      <c r="V31" s="42"/>
      <c r="W31" s="42"/>
      <c r="X31" s="42"/>
      <c r="Y31" s="42"/>
      <c r="Z31" s="42"/>
    </row>
    <row r="32" spans="1:26" s="3" customFormat="1" ht="18" customHeight="1">
      <c r="A32" s="172">
        <v>19</v>
      </c>
      <c r="B32" s="75"/>
      <c r="C32" s="75"/>
      <c r="D32" s="75"/>
      <c r="E32" s="74">
        <f t="shared" si="0"/>
        <v>0</v>
      </c>
      <c r="F32" s="240"/>
      <c r="G32" s="238"/>
      <c r="H32" s="238"/>
      <c r="I32" s="238"/>
      <c r="J32" s="241"/>
      <c r="K32" s="241"/>
      <c r="L32" s="576"/>
      <c r="M32" s="577"/>
      <c r="N32" s="578"/>
      <c r="O32" s="193"/>
      <c r="P32" s="42"/>
      <c r="Q32" s="42"/>
      <c r="R32" s="42"/>
      <c r="S32" s="42"/>
      <c r="T32" s="42"/>
      <c r="U32" s="42"/>
      <c r="V32" s="42"/>
      <c r="W32" s="42"/>
      <c r="X32" s="42"/>
      <c r="Y32" s="42"/>
      <c r="Z32" s="42"/>
    </row>
    <row r="33" spans="1:26" s="3" customFormat="1" ht="18" customHeight="1">
      <c r="A33" s="171">
        <v>20</v>
      </c>
      <c r="B33" s="75"/>
      <c r="C33" s="75"/>
      <c r="D33" s="75"/>
      <c r="E33" s="74">
        <f t="shared" si="0"/>
        <v>0</v>
      </c>
      <c r="F33" s="88"/>
      <c r="G33" s="88"/>
      <c r="H33" s="88"/>
      <c r="I33" s="88"/>
      <c r="J33" s="100"/>
      <c r="K33" s="100"/>
      <c r="L33" s="516"/>
      <c r="M33" s="517"/>
      <c r="N33" s="518"/>
      <c r="O33" s="193"/>
      <c r="P33" s="42"/>
      <c r="Q33" s="42"/>
      <c r="R33" s="42"/>
      <c r="S33" s="42"/>
      <c r="T33" s="42"/>
      <c r="U33" s="42"/>
      <c r="V33" s="42"/>
      <c r="W33" s="42"/>
      <c r="X33" s="42"/>
      <c r="Y33" s="42"/>
      <c r="Z33" s="42"/>
    </row>
    <row r="34" spans="1:26" s="3" customFormat="1" ht="18" customHeight="1">
      <c r="A34" s="175">
        <v>21</v>
      </c>
      <c r="B34" s="75"/>
      <c r="C34" s="75"/>
      <c r="D34" s="75"/>
      <c r="E34" s="74">
        <f t="shared" si="0"/>
        <v>0</v>
      </c>
      <c r="F34" s="75"/>
      <c r="G34" s="75"/>
      <c r="H34" s="75"/>
      <c r="I34" s="75"/>
      <c r="J34" s="99"/>
      <c r="K34" s="201"/>
      <c r="L34" s="582"/>
      <c r="M34" s="583"/>
      <c r="N34" s="584"/>
      <c r="O34" s="193"/>
      <c r="P34" s="42"/>
      <c r="Q34" s="42"/>
      <c r="R34" s="42"/>
      <c r="S34" s="42"/>
      <c r="T34" s="42"/>
      <c r="U34" s="42"/>
      <c r="V34" s="42"/>
      <c r="W34" s="42"/>
      <c r="X34" s="42"/>
      <c r="Y34" s="42"/>
      <c r="Z34" s="42"/>
    </row>
    <row r="35" spans="1:26" s="3" customFormat="1" ht="18" customHeight="1">
      <c r="A35" s="172">
        <v>22</v>
      </c>
      <c r="B35" s="238"/>
      <c r="C35" s="239"/>
      <c r="D35" s="238"/>
      <c r="E35" s="74">
        <f t="shared" si="0"/>
        <v>0</v>
      </c>
      <c r="F35" s="238"/>
      <c r="G35" s="238"/>
      <c r="H35" s="238"/>
      <c r="I35" s="238"/>
      <c r="J35" s="241"/>
      <c r="K35" s="100"/>
      <c r="L35" s="498"/>
      <c r="M35" s="499"/>
      <c r="N35" s="500"/>
      <c r="O35" s="193"/>
      <c r="P35" s="42"/>
      <c r="Q35" s="42"/>
      <c r="R35" s="42"/>
      <c r="S35" s="42"/>
      <c r="T35" s="42"/>
      <c r="U35" s="42"/>
      <c r="V35" s="42"/>
      <c r="W35" s="42"/>
      <c r="X35" s="42"/>
      <c r="Y35" s="42"/>
      <c r="Z35" s="42"/>
    </row>
    <row r="36" spans="1:26" s="3" customFormat="1" ht="18" customHeight="1" thickBot="1">
      <c r="A36" s="228">
        <v>23</v>
      </c>
      <c r="B36" s="229"/>
      <c r="C36" s="230"/>
      <c r="D36" s="229"/>
      <c r="E36" s="231">
        <f t="shared" si="0"/>
        <v>0</v>
      </c>
      <c r="F36" s="229"/>
      <c r="G36" s="229"/>
      <c r="H36" s="229"/>
      <c r="I36" s="229"/>
      <c r="J36" s="232"/>
      <c r="K36" s="234">
        <f>IF(SUM(E30:E36)&gt;40, SUM(E30:E36)-40, 0)</f>
        <v>0</v>
      </c>
      <c r="L36" s="513"/>
      <c r="M36" s="514"/>
      <c r="N36" s="515"/>
      <c r="O36" s="193"/>
      <c r="P36" s="42"/>
      <c r="Q36" s="42"/>
      <c r="R36" s="42"/>
      <c r="S36" s="42"/>
      <c r="T36" s="42"/>
      <c r="U36" s="42"/>
      <c r="V36" s="42"/>
      <c r="W36" s="42"/>
      <c r="X36" s="42"/>
      <c r="Y36" s="42"/>
      <c r="Z36" s="42"/>
    </row>
    <row r="37" spans="1:26" s="3" customFormat="1" ht="18" customHeight="1">
      <c r="A37" s="478">
        <v>24</v>
      </c>
      <c r="B37" s="475"/>
      <c r="C37" s="476"/>
      <c r="D37" s="475"/>
      <c r="E37" s="299">
        <f t="shared" si="0"/>
        <v>0</v>
      </c>
      <c r="F37" s="475"/>
      <c r="G37" s="475"/>
      <c r="H37" s="475"/>
      <c r="I37" s="475"/>
      <c r="J37" s="477"/>
      <c r="K37" s="233"/>
      <c r="L37" s="573"/>
      <c r="M37" s="574"/>
      <c r="N37" s="575"/>
      <c r="O37" s="193"/>
      <c r="P37" s="42"/>
      <c r="Q37" s="42"/>
      <c r="R37" s="42"/>
      <c r="S37" s="42"/>
      <c r="T37" s="42"/>
      <c r="U37" s="42"/>
      <c r="V37" s="42"/>
      <c r="W37" s="42"/>
      <c r="X37" s="42"/>
      <c r="Y37" s="42"/>
      <c r="Z37" s="42"/>
    </row>
    <row r="38" spans="1:26" s="3" customFormat="1" ht="18" customHeight="1">
      <c r="A38" s="172">
        <v>25</v>
      </c>
      <c r="B38" s="238"/>
      <c r="C38" s="238"/>
      <c r="D38" s="238"/>
      <c r="E38" s="240">
        <f t="shared" si="0"/>
        <v>0</v>
      </c>
      <c r="F38" s="238"/>
      <c r="G38" s="238"/>
      <c r="H38" s="238"/>
      <c r="I38" s="238"/>
      <c r="J38" s="241"/>
      <c r="K38" s="271"/>
      <c r="L38" s="590"/>
      <c r="M38" s="591"/>
      <c r="N38" s="592"/>
      <c r="O38" s="193"/>
      <c r="P38" s="42"/>
      <c r="Q38" s="42"/>
      <c r="R38" s="42"/>
      <c r="S38" s="42"/>
      <c r="T38" s="42"/>
      <c r="U38" s="42"/>
      <c r="V38" s="42"/>
      <c r="W38" s="42"/>
      <c r="X38" s="42"/>
      <c r="Y38" s="42"/>
      <c r="Z38" s="42"/>
    </row>
    <row r="39" spans="1:26" s="3" customFormat="1" ht="18" customHeight="1">
      <c r="A39" s="172">
        <v>26</v>
      </c>
      <c r="B39" s="79"/>
      <c r="C39" s="79"/>
      <c r="D39" s="79"/>
      <c r="E39" s="74">
        <f t="shared" si="0"/>
        <v>0</v>
      </c>
      <c r="F39" s="238"/>
      <c r="G39" s="238"/>
      <c r="H39" s="238"/>
      <c r="I39" s="238"/>
      <c r="J39" s="241"/>
      <c r="K39" s="241"/>
      <c r="L39" s="582"/>
      <c r="M39" s="583"/>
      <c r="N39" s="584"/>
      <c r="O39" s="193"/>
      <c r="P39" s="42"/>
      <c r="Q39" s="42"/>
      <c r="R39" s="42"/>
      <c r="S39" s="42"/>
      <c r="T39" s="42"/>
      <c r="U39" s="42"/>
      <c r="V39" s="42"/>
      <c r="W39" s="42"/>
      <c r="X39" s="42"/>
      <c r="Y39" s="42"/>
      <c r="Z39" s="42"/>
    </row>
    <row r="40" spans="1:26" s="3" customFormat="1" ht="18" customHeight="1">
      <c r="A40" s="171">
        <v>27</v>
      </c>
      <c r="B40" s="79"/>
      <c r="C40" s="94"/>
      <c r="D40" s="88"/>
      <c r="E40" s="74">
        <f t="shared" si="0"/>
        <v>0</v>
      </c>
      <c r="F40" s="88"/>
      <c r="G40" s="88"/>
      <c r="H40" s="88"/>
      <c r="I40" s="88"/>
      <c r="J40" s="100"/>
      <c r="K40" s="100"/>
      <c r="L40" s="516"/>
      <c r="M40" s="517"/>
      <c r="N40" s="518"/>
      <c r="O40" s="193"/>
      <c r="P40" s="42"/>
      <c r="Q40" s="42"/>
      <c r="R40" s="42"/>
      <c r="S40" s="42"/>
      <c r="T40" s="42"/>
      <c r="U40" s="42"/>
      <c r="V40" s="42"/>
      <c r="W40" s="42"/>
      <c r="X40" s="42"/>
      <c r="Y40" s="42"/>
      <c r="Z40" s="42"/>
    </row>
    <row r="41" spans="1:26" s="3" customFormat="1" ht="18" customHeight="1">
      <c r="A41" s="175">
        <v>28</v>
      </c>
      <c r="B41" s="75"/>
      <c r="C41" s="93"/>
      <c r="D41" s="75"/>
      <c r="E41" s="74">
        <f t="shared" si="0"/>
        <v>0</v>
      </c>
      <c r="F41" s="75"/>
      <c r="G41" s="75"/>
      <c r="H41" s="75"/>
      <c r="I41" s="75"/>
      <c r="J41" s="99"/>
      <c r="K41" s="201"/>
      <c r="L41" s="516"/>
      <c r="M41" s="517"/>
      <c r="N41" s="518"/>
      <c r="O41" s="193"/>
      <c r="P41" s="42"/>
      <c r="Q41" s="42"/>
      <c r="R41" s="42"/>
      <c r="S41" s="42"/>
      <c r="T41" s="42"/>
      <c r="U41" s="42"/>
      <c r="V41" s="42"/>
      <c r="W41" s="42"/>
      <c r="X41" s="42"/>
      <c r="Y41" s="42"/>
      <c r="Z41" s="42"/>
    </row>
    <row r="42" spans="1:26" s="3" customFormat="1" ht="18" customHeight="1">
      <c r="A42" s="172">
        <v>29</v>
      </c>
      <c r="B42" s="238"/>
      <c r="C42" s="239"/>
      <c r="D42" s="238"/>
      <c r="E42" s="74">
        <f t="shared" si="0"/>
        <v>0</v>
      </c>
      <c r="F42" s="238"/>
      <c r="G42" s="238"/>
      <c r="H42" s="238"/>
      <c r="I42" s="238"/>
      <c r="J42" s="241"/>
      <c r="K42" s="241"/>
      <c r="L42" s="498"/>
      <c r="M42" s="499"/>
      <c r="N42" s="500"/>
      <c r="O42" s="193"/>
      <c r="P42" s="42"/>
      <c r="Q42" s="42"/>
      <c r="R42" s="42"/>
      <c r="S42" s="42"/>
      <c r="T42" s="42"/>
      <c r="U42" s="42"/>
      <c r="V42" s="42"/>
      <c r="W42" s="42"/>
      <c r="X42" s="42"/>
      <c r="Y42" s="42"/>
      <c r="Z42" s="42"/>
    </row>
    <row r="43" spans="1:26" s="3" customFormat="1" ht="18" customHeight="1">
      <c r="A43" s="285">
        <v>30</v>
      </c>
      <c r="B43" s="75"/>
      <c r="C43" s="93"/>
      <c r="D43" s="75"/>
      <c r="E43" s="74">
        <f t="shared" si="0"/>
        <v>0</v>
      </c>
      <c r="F43" s="75"/>
      <c r="G43" s="75"/>
      <c r="H43" s="75"/>
      <c r="I43" s="75"/>
      <c r="J43" s="99"/>
      <c r="K43" s="201">
        <f>IF(SUM(E37:E43)&gt;40, SUM(E37:E43)-40, 0)</f>
        <v>0</v>
      </c>
      <c r="L43" s="516"/>
      <c r="M43" s="517"/>
      <c r="N43" s="518"/>
      <c r="O43" s="193"/>
      <c r="P43" s="42"/>
      <c r="Q43" s="42"/>
      <c r="R43" s="42"/>
      <c r="S43" s="42"/>
      <c r="T43" s="42"/>
      <c r="U43" s="42"/>
      <c r="V43" s="42"/>
      <c r="W43" s="42"/>
      <c r="X43" s="42"/>
      <c r="Y43" s="42"/>
      <c r="Z43" s="42"/>
    </row>
    <row r="44" spans="1:26" s="3" customFormat="1" ht="18" customHeight="1">
      <c r="A44" s="171"/>
      <c r="B44" s="79"/>
      <c r="C44" s="92"/>
      <c r="D44" s="79"/>
      <c r="E44" s="240"/>
      <c r="F44" s="238"/>
      <c r="G44" s="238"/>
      <c r="H44" s="238"/>
      <c r="I44" s="238"/>
      <c r="J44" s="241"/>
      <c r="K44" s="201"/>
      <c r="L44" s="582"/>
      <c r="M44" s="583"/>
      <c r="N44" s="584"/>
      <c r="O44" s="193"/>
      <c r="P44" s="42"/>
      <c r="Q44" s="42"/>
      <c r="R44" s="42"/>
      <c r="S44" s="42"/>
      <c r="T44" s="42"/>
      <c r="U44" s="42"/>
      <c r="V44" s="42"/>
      <c r="W44" s="42"/>
      <c r="X44" s="42"/>
      <c r="Y44" s="42"/>
      <c r="Z44" s="42"/>
    </row>
    <row r="45" spans="1:26" s="3" customFormat="1" ht="18" customHeight="1" thickBot="1">
      <c r="A45" s="76"/>
      <c r="B45" s="84"/>
      <c r="C45" s="186"/>
      <c r="D45" s="187"/>
      <c r="E45" s="80"/>
      <c r="F45" s="78"/>
      <c r="G45" s="77"/>
      <c r="H45" s="78"/>
      <c r="I45" s="77"/>
      <c r="J45" s="101"/>
      <c r="K45" s="182"/>
      <c r="L45" s="593"/>
      <c r="M45" s="594"/>
      <c r="N45" s="595"/>
      <c r="O45" s="193"/>
      <c r="P45" s="42"/>
      <c r="Q45" s="42"/>
      <c r="R45" s="42"/>
      <c r="S45" s="42"/>
      <c r="T45" s="42"/>
      <c r="U45" s="42"/>
      <c r="V45" s="42"/>
      <c r="W45" s="42"/>
      <c r="X45" s="42"/>
      <c r="Y45" s="42"/>
      <c r="Z45" s="42"/>
    </row>
    <row r="46" spans="1:26" ht="18" customHeight="1" thickTop="1" thickBot="1">
      <c r="A46" s="97" t="s">
        <v>12</v>
      </c>
      <c r="B46" s="86">
        <f>SUM(B14:B44)</f>
        <v>0</v>
      </c>
      <c r="C46" s="85">
        <f>SUM(C14:C44)</f>
        <v>0</v>
      </c>
      <c r="D46" s="85">
        <f>SUM(D14:D44)</f>
        <v>0</v>
      </c>
      <c r="E46" s="83">
        <f t="shared" ref="E46:K46" si="1">SUM(E14:E44)</f>
        <v>0</v>
      </c>
      <c r="F46" s="72">
        <f t="shared" si="1"/>
        <v>0</v>
      </c>
      <c r="G46" s="73">
        <f t="shared" si="1"/>
        <v>0</v>
      </c>
      <c r="H46" s="176">
        <f t="shared" si="1"/>
        <v>0</v>
      </c>
      <c r="I46" s="177">
        <f t="shared" si="1"/>
        <v>0</v>
      </c>
      <c r="J46" s="184">
        <f>SUM(J14:J44)</f>
        <v>0</v>
      </c>
      <c r="K46" s="176">
        <f t="shared" si="1"/>
        <v>0</v>
      </c>
      <c r="L46" s="585"/>
      <c r="M46" s="586"/>
      <c r="N46" s="259"/>
    </row>
    <row r="47" spans="1:26" ht="16.5" thickTop="1">
      <c r="A47" s="39" t="s">
        <v>13</v>
      </c>
      <c r="B47" s="40"/>
      <c r="C47" s="81"/>
      <c r="D47" s="108"/>
      <c r="E47" s="108"/>
      <c r="F47" s="109"/>
      <c r="G47" s="108"/>
      <c r="H47" s="108"/>
      <c r="I47" s="108"/>
      <c r="J47" s="109"/>
      <c r="K47" s="108"/>
      <c r="L47" s="197"/>
      <c r="M47" s="250"/>
      <c r="N47" s="259"/>
    </row>
    <row r="48" spans="1:26" ht="18">
      <c r="A48" s="113"/>
      <c r="B48" s="110"/>
      <c r="C48" s="110"/>
      <c r="D48" s="110"/>
      <c r="E48" s="110"/>
      <c r="F48" s="545"/>
      <c r="G48" s="545"/>
      <c r="H48" s="545"/>
      <c r="I48" s="545"/>
      <c r="J48" s="198"/>
      <c r="K48" s="198"/>
      <c r="L48" s="198"/>
      <c r="M48" s="251"/>
      <c r="N48" s="259"/>
    </row>
    <row r="49" spans="1:14" s="131" customFormat="1">
      <c r="A49" s="41" t="s">
        <v>14</v>
      </c>
      <c r="B49" s="2"/>
      <c r="C49" s="111"/>
      <c r="D49" s="543" t="s">
        <v>10</v>
      </c>
      <c r="E49" s="543"/>
      <c r="F49" s="545"/>
      <c r="G49" s="545"/>
      <c r="H49" s="545"/>
      <c r="I49" s="545"/>
      <c r="J49" s="246"/>
      <c r="K49" s="198"/>
      <c r="L49" s="198"/>
      <c r="M49" s="251"/>
      <c r="N49" s="265"/>
    </row>
    <row r="50" spans="1:14" s="131" customFormat="1">
      <c r="A50" s="180"/>
      <c r="B50" s="193"/>
      <c r="C50" s="193"/>
      <c r="D50" s="193"/>
      <c r="E50" s="193"/>
      <c r="F50" s="545"/>
      <c r="G50" s="545"/>
      <c r="H50" s="545"/>
      <c r="I50" s="545"/>
      <c r="J50" s="542"/>
      <c r="K50" s="198"/>
      <c r="L50" s="198"/>
      <c r="M50" s="251"/>
      <c r="N50" s="266"/>
    </row>
    <row r="51" spans="1:14" s="131" customFormat="1" ht="15.95" customHeight="1">
      <c r="A51" s="112"/>
      <c r="B51" s="105"/>
      <c r="C51" s="105"/>
      <c r="D51" s="105"/>
      <c r="E51" s="105"/>
      <c r="F51" s="544"/>
      <c r="G51" s="544"/>
      <c r="H51" s="544"/>
      <c r="I51" s="544"/>
      <c r="J51" s="542"/>
      <c r="K51" s="199"/>
      <c r="L51" s="199"/>
      <c r="M51" s="252"/>
      <c r="N51" s="260"/>
    </row>
    <row r="52" spans="1:14" s="131" customFormat="1" ht="15.95" customHeight="1">
      <c r="A52" s="41" t="s">
        <v>16</v>
      </c>
      <c r="B52" s="111"/>
      <c r="C52" s="111"/>
      <c r="D52" s="543" t="s">
        <v>10</v>
      </c>
      <c r="E52" s="543"/>
      <c r="F52" s="544"/>
      <c r="G52" s="544"/>
      <c r="H52" s="544"/>
      <c r="I52" s="544"/>
      <c r="J52" s="542"/>
      <c r="K52" s="199"/>
      <c r="L52" s="199"/>
      <c r="M52" s="253"/>
      <c r="N52" s="267"/>
    </row>
    <row r="53" spans="1:14" s="131" customFormat="1" ht="15.95" customHeight="1">
      <c r="A53" s="180"/>
      <c r="B53" s="193"/>
      <c r="C53" s="193"/>
      <c r="D53" s="193"/>
      <c r="E53" s="193"/>
      <c r="F53" s="544"/>
      <c r="G53" s="544"/>
      <c r="H53" s="544"/>
      <c r="I53" s="544"/>
      <c r="J53" s="170"/>
      <c r="K53" s="199"/>
      <c r="L53" s="199"/>
      <c r="M53" s="252"/>
      <c r="N53" s="267"/>
    </row>
    <row r="54" spans="1:14" s="131" customFormat="1" ht="15.95" customHeight="1">
      <c r="A54" s="112"/>
      <c r="B54" s="105"/>
      <c r="C54" s="105"/>
      <c r="D54" s="105"/>
      <c r="E54" s="105"/>
      <c r="F54" s="544"/>
      <c r="G54" s="544"/>
      <c r="H54" s="544"/>
      <c r="I54" s="544"/>
      <c r="J54" s="199"/>
      <c r="K54" s="199"/>
      <c r="L54" s="199"/>
      <c r="M54" s="253"/>
      <c r="N54" s="267"/>
    </row>
    <row r="55" spans="1:14" s="131" customFormat="1" ht="15.95" customHeight="1">
      <c r="A55" s="41" t="s">
        <v>16</v>
      </c>
      <c r="B55" s="111"/>
      <c r="C55" s="111"/>
      <c r="D55" s="543" t="s">
        <v>10</v>
      </c>
      <c r="E55" s="543"/>
      <c r="F55" s="544"/>
      <c r="G55" s="544"/>
      <c r="H55" s="544"/>
      <c r="I55" s="544"/>
      <c r="J55" s="199"/>
      <c r="K55" s="199"/>
      <c r="L55" s="199"/>
      <c r="M55" s="252"/>
      <c r="N55" s="267"/>
    </row>
    <row r="56" spans="1:14" s="131" customFormat="1" ht="13.5" customHeight="1">
      <c r="A56" s="194"/>
      <c r="B56" s="106"/>
      <c r="C56" s="106"/>
      <c r="D56" s="106"/>
      <c r="E56" s="106"/>
      <c r="F56" s="106"/>
      <c r="G56" s="106"/>
      <c r="H56" s="106"/>
      <c r="I56" s="106"/>
      <c r="J56" s="106"/>
      <c r="K56" s="106"/>
      <c r="L56" s="119"/>
      <c r="M56" s="254"/>
      <c r="N56" s="267"/>
    </row>
    <row r="57" spans="1:14" s="131" customFormat="1" ht="13.5" customHeight="1">
      <c r="A57" s="195" t="s">
        <v>109</v>
      </c>
      <c r="B57" s="38">
        <f>+E46</f>
        <v>0</v>
      </c>
      <c r="C57" s="106"/>
      <c r="D57" s="106"/>
      <c r="E57" s="43"/>
      <c r="F57" s="44"/>
      <c r="G57" s="45"/>
      <c r="H57" s="45"/>
      <c r="I57" s="46"/>
      <c r="J57" s="46"/>
      <c r="K57" s="46"/>
      <c r="L57" s="534"/>
      <c r="M57" s="535"/>
      <c r="N57" s="267"/>
    </row>
    <row r="58" spans="1:14" s="131" customFormat="1" ht="13.5" customHeight="1">
      <c r="A58" s="196" t="s">
        <v>15</v>
      </c>
      <c r="B58" s="38">
        <f>G46</f>
        <v>0</v>
      </c>
      <c r="C58" s="106"/>
      <c r="D58" s="106"/>
      <c r="E58" s="43"/>
      <c r="F58" s="44"/>
      <c r="G58" s="45"/>
      <c r="H58" s="45"/>
      <c r="I58" s="46"/>
      <c r="J58" s="46"/>
      <c r="K58" s="46"/>
      <c r="L58" s="534"/>
      <c r="M58" s="535"/>
      <c r="N58" s="266"/>
    </row>
    <row r="59" spans="1:14" s="131" customFormat="1" ht="13.5" customHeight="1">
      <c r="A59" s="196" t="s">
        <v>21</v>
      </c>
      <c r="B59" s="38">
        <f>H46</f>
        <v>0</v>
      </c>
      <c r="C59" s="106"/>
      <c r="D59" s="106"/>
      <c r="E59" s="43"/>
      <c r="F59" s="44"/>
      <c r="G59" s="47"/>
      <c r="H59" s="47"/>
      <c r="I59" s="47"/>
      <c r="J59" s="47"/>
      <c r="K59" s="47"/>
      <c r="L59" s="534"/>
      <c r="M59" s="535"/>
      <c r="N59" s="260"/>
    </row>
    <row r="60" spans="1:14" s="131" customFormat="1" ht="13.5" customHeight="1" thickBot="1">
      <c r="A60" s="196" t="s">
        <v>22</v>
      </c>
      <c r="B60" s="38">
        <f>I46</f>
        <v>0</v>
      </c>
      <c r="C60" s="472"/>
      <c r="D60" s="532" t="s">
        <v>17</v>
      </c>
      <c r="E60" s="532"/>
      <c r="F60" s="532"/>
      <c r="G60" s="532"/>
      <c r="H60" s="532"/>
      <c r="I60" s="532"/>
      <c r="J60" s="532"/>
      <c r="K60" s="532"/>
      <c r="L60" s="532"/>
      <c r="M60" s="533"/>
      <c r="N60" s="268"/>
    </row>
    <row r="61" spans="1:14" s="131" customFormat="1" ht="27.75" customHeight="1" thickTop="1" thickBot="1">
      <c r="A61" s="196" t="s">
        <v>112</v>
      </c>
      <c r="B61" s="38">
        <f>J46</f>
        <v>0</v>
      </c>
      <c r="C61" s="50"/>
      <c r="D61" s="51"/>
      <c r="E61" s="160" t="s">
        <v>4</v>
      </c>
      <c r="F61" s="161" t="s">
        <v>109</v>
      </c>
      <c r="G61" s="162" t="s">
        <v>200</v>
      </c>
      <c r="H61" s="245" t="s">
        <v>199</v>
      </c>
      <c r="I61" s="163" t="s">
        <v>124</v>
      </c>
      <c r="J61" s="164" t="s">
        <v>121</v>
      </c>
      <c r="K61" s="164" t="s">
        <v>122</v>
      </c>
      <c r="L61" s="164" t="s">
        <v>168</v>
      </c>
      <c r="M61" s="248" t="s">
        <v>109</v>
      </c>
      <c r="N61" s="270" t="s">
        <v>170</v>
      </c>
    </row>
    <row r="62" spans="1:14" s="131" customFormat="1" ht="18.75" customHeight="1" thickTop="1">
      <c r="A62" s="196" t="s">
        <v>169</v>
      </c>
      <c r="B62" s="227">
        <f>K46</f>
        <v>0</v>
      </c>
      <c r="C62" s="159" t="str">
        <f>B11</f>
        <v xml:space="preserve">d. </v>
      </c>
      <c r="D62" s="87" t="s">
        <v>18</v>
      </c>
      <c r="E62" s="165">
        <f>M6</f>
        <v>0</v>
      </c>
      <c r="F62" s="166">
        <f>B46</f>
        <v>0</v>
      </c>
      <c r="G62" s="485">
        <f>MROUND(H62,0.25)</f>
        <v>0</v>
      </c>
      <c r="H62" s="484"/>
      <c r="I62" s="308"/>
      <c r="J62" s="309"/>
      <c r="K62" s="309"/>
      <c r="L62" s="309"/>
      <c r="M62" s="301">
        <f>F62+G62+I62+J62+K62-L62</f>
        <v>0</v>
      </c>
      <c r="N62" s="300"/>
    </row>
    <row r="63" spans="1:14" s="131" customFormat="1" ht="15.75">
      <c r="A63" s="196" t="s">
        <v>130</v>
      </c>
      <c r="B63" s="38">
        <f>F46</f>
        <v>0</v>
      </c>
      <c r="C63" s="159" t="str">
        <f>C11</f>
        <v xml:space="preserve">d. </v>
      </c>
      <c r="D63" s="87" t="s">
        <v>19</v>
      </c>
      <c r="E63" s="167">
        <f>M7</f>
        <v>0</v>
      </c>
      <c r="F63" s="168">
        <f>C46</f>
        <v>0</v>
      </c>
      <c r="G63" s="485">
        <f>MROUND(H63,0.25)</f>
        <v>0</v>
      </c>
      <c r="H63" s="484"/>
      <c r="I63" s="308"/>
      <c r="J63" s="309"/>
      <c r="K63" s="309"/>
      <c r="L63" s="309"/>
      <c r="M63" s="302">
        <f>F63+G63+I63+J63+K63-L63</f>
        <v>0</v>
      </c>
      <c r="N63" s="303"/>
    </row>
    <row r="64" spans="1:14" s="131" customFormat="1" ht="16.5" thickBot="1">
      <c r="A64" s="4"/>
      <c r="B64" s="38"/>
      <c r="C64" s="159" t="str">
        <f>D11</f>
        <v xml:space="preserve">d. </v>
      </c>
      <c r="D64" s="87" t="s">
        <v>20</v>
      </c>
      <c r="E64" s="167">
        <f>M8</f>
        <v>0</v>
      </c>
      <c r="F64" s="168">
        <f>D46</f>
        <v>0</v>
      </c>
      <c r="G64" s="485">
        <f>MROUND(H64,0.25)</f>
        <v>0</v>
      </c>
      <c r="H64" s="484"/>
      <c r="I64" s="310"/>
      <c r="J64" s="311"/>
      <c r="K64" s="311"/>
      <c r="L64" s="311"/>
      <c r="M64" s="304">
        <f>F64+G64+I64+J64+K64-L64</f>
        <v>0</v>
      </c>
      <c r="N64" s="305"/>
    </row>
    <row r="65" spans="1:14" s="131" customFormat="1" ht="16.5" thickTop="1">
      <c r="A65" s="5"/>
      <c r="B65" s="38">
        <f>B57+B58+B59+B60+B61-B62+B63</f>
        <v>0</v>
      </c>
      <c r="C65" s="48"/>
      <c r="D65" s="49"/>
      <c r="E65" s="169">
        <f>SUM(E62:E64)</f>
        <v>0</v>
      </c>
      <c r="F65" s="170">
        <f>SUM(F62:F64)</f>
        <v>0</v>
      </c>
      <c r="G65" s="170">
        <f>SUM(G62:G64)</f>
        <v>0</v>
      </c>
      <c r="H65" s="170">
        <f>F46</f>
        <v>0</v>
      </c>
      <c r="I65" s="263">
        <f>G46</f>
        <v>0</v>
      </c>
      <c r="J65" s="263">
        <f>H46</f>
        <v>0</v>
      </c>
      <c r="K65" s="263">
        <f>I46</f>
        <v>0</v>
      </c>
      <c r="L65" s="263">
        <f>K46</f>
        <v>0</v>
      </c>
      <c r="M65" s="264">
        <f>SUM(M62:M64)</f>
        <v>0</v>
      </c>
      <c r="N65" s="269"/>
    </row>
    <row r="66" spans="1:14" s="131" customFormat="1" ht="13.5" thickBot="1">
      <c r="A66" s="96"/>
      <c r="B66" s="95"/>
      <c r="C66" s="95"/>
      <c r="D66" s="95"/>
      <c r="E66" s="95"/>
      <c r="F66" s="95"/>
      <c r="G66" s="95"/>
      <c r="H66" s="95"/>
      <c r="I66" s="95"/>
      <c r="J66" s="95"/>
      <c r="K66" s="95"/>
      <c r="L66" s="120"/>
      <c r="M66" s="249"/>
      <c r="N66" s="260"/>
    </row>
    <row r="67" spans="1:14" s="131" customFormat="1" ht="13.5" thickTop="1">
      <c r="A67" s="42"/>
      <c r="B67" s="42"/>
      <c r="C67" s="42"/>
      <c r="D67" s="42"/>
      <c r="E67" s="42"/>
      <c r="F67" s="42"/>
      <c r="G67" s="42"/>
      <c r="H67" s="42"/>
      <c r="I67" s="42"/>
      <c r="J67" s="42"/>
      <c r="K67" s="42"/>
      <c r="L67" s="121"/>
      <c r="M67" s="123"/>
      <c r="N67" s="261"/>
    </row>
    <row r="68" spans="1:14" s="131" customFormat="1">
      <c r="A68" s="15"/>
      <c r="B68" s="15"/>
      <c r="C68" s="15"/>
      <c r="D68" s="15"/>
      <c r="E68" s="15"/>
      <c r="F68" s="15"/>
      <c r="G68" s="15"/>
      <c r="H68" s="57"/>
      <c r="I68" s="57"/>
      <c r="J68" s="57"/>
      <c r="K68" s="42"/>
      <c r="L68" s="237">
        <f>SUM(E14:E16)</f>
        <v>0</v>
      </c>
      <c r="M68" s="123"/>
    </row>
    <row r="69" spans="1:14" s="131" customFormat="1" ht="13.5" thickBot="1">
      <c r="A69" s="3"/>
      <c r="C69" s="16"/>
      <c r="D69" s="17" t="s">
        <v>24</v>
      </c>
      <c r="E69" s="18" t="s">
        <v>25</v>
      </c>
      <c r="F69" s="17" t="s">
        <v>26</v>
      </c>
      <c r="G69" s="17" t="s">
        <v>27</v>
      </c>
      <c r="H69" s="17" t="s">
        <v>28</v>
      </c>
      <c r="I69" s="42"/>
      <c r="J69" s="64" t="s">
        <v>94</v>
      </c>
      <c r="K69" s="42"/>
      <c r="L69" s="121"/>
      <c r="M69" s="123"/>
    </row>
    <row r="70" spans="1:14" s="131" customFormat="1" ht="15.75" thickTop="1">
      <c r="A70" s="107" t="s">
        <v>97</v>
      </c>
      <c r="B70" s="107"/>
      <c r="C70" s="23" t="s">
        <v>33</v>
      </c>
      <c r="D70" s="23">
        <v>5.7692E-2</v>
      </c>
      <c r="E70" s="22">
        <f>160*0.057692</f>
        <v>9.2307199999999998</v>
      </c>
      <c r="F70" s="22">
        <f>168*0.057692</f>
        <v>9.6922560000000004</v>
      </c>
      <c r="G70" s="22">
        <f>176*0.057692</f>
        <v>10.153791999999999</v>
      </c>
      <c r="H70" s="58">
        <f>184*0.057692</f>
        <v>10.615328</v>
      </c>
      <c r="I70" s="60"/>
      <c r="J70" s="65">
        <v>240</v>
      </c>
      <c r="K70" s="56"/>
      <c r="L70" s="69"/>
      <c r="M70" s="124"/>
    </row>
    <row r="71" spans="1:14" s="131" customFormat="1" ht="14.25">
      <c r="A71" s="3"/>
      <c r="B71" s="20" t="s">
        <v>21</v>
      </c>
      <c r="C71" s="23" t="s">
        <v>33</v>
      </c>
      <c r="D71" s="23">
        <v>4.6154000000000001E-2</v>
      </c>
      <c r="E71" s="22">
        <f>160*0.046154</f>
        <v>7.3846400000000001</v>
      </c>
      <c r="F71" s="22">
        <f>168*0.046154</f>
        <v>7.7538720000000003</v>
      </c>
      <c r="G71" s="22">
        <f>176*0.046154</f>
        <v>8.1231039999999997</v>
      </c>
      <c r="H71" s="22">
        <f>184*0.046154</f>
        <v>8.4923359999999999</v>
      </c>
      <c r="I71" s="59"/>
      <c r="J71" s="66"/>
      <c r="K71" s="56"/>
      <c r="L71" s="69"/>
      <c r="M71" s="124"/>
    </row>
    <row r="72" spans="1:14" s="131" customFormat="1">
      <c r="A72" s="21"/>
      <c r="B72" s="21"/>
      <c r="C72" s="21"/>
      <c r="D72" s="21"/>
      <c r="E72" s="21"/>
      <c r="F72" s="21"/>
      <c r="G72" s="21"/>
      <c r="H72" s="21"/>
      <c r="I72" s="21"/>
      <c r="J72" s="67"/>
      <c r="K72" s="42"/>
      <c r="L72" s="237">
        <f>SUM(E42:E44)</f>
        <v>0</v>
      </c>
      <c r="M72" s="123"/>
    </row>
    <row r="73" spans="1:14" s="131" customFormat="1">
      <c r="A73" s="15"/>
      <c r="B73" s="15"/>
      <c r="C73" s="15"/>
      <c r="D73" s="15"/>
      <c r="E73" s="15"/>
      <c r="F73" s="15"/>
      <c r="G73" s="15"/>
      <c r="H73" s="57"/>
      <c r="I73" s="57"/>
      <c r="J73" s="68"/>
      <c r="K73" s="42"/>
      <c r="L73" s="121"/>
      <c r="M73" s="123"/>
    </row>
    <row r="74" spans="1:14" s="131" customFormat="1" ht="13.5" thickBot="1">
      <c r="A74" s="16"/>
      <c r="C74" s="16"/>
      <c r="D74" s="17" t="s">
        <v>24</v>
      </c>
      <c r="E74" s="18" t="s">
        <v>25</v>
      </c>
      <c r="F74" s="17" t="s">
        <v>26</v>
      </c>
      <c r="G74" s="17" t="s">
        <v>27</v>
      </c>
      <c r="H74" s="17" t="s">
        <v>28</v>
      </c>
      <c r="I74" s="61"/>
      <c r="J74" s="64" t="s">
        <v>94</v>
      </c>
      <c r="K74" s="42"/>
      <c r="L74" s="121"/>
      <c r="M74" s="123"/>
    </row>
    <row r="75" spans="1:14" s="131" customFormat="1" ht="15.75" thickTop="1">
      <c r="A75" s="107" t="s">
        <v>98</v>
      </c>
      <c r="B75" s="107"/>
      <c r="C75" s="23" t="s">
        <v>33</v>
      </c>
      <c r="D75" s="23">
        <v>6.9231000000000001E-2</v>
      </c>
      <c r="E75" s="22" t="s">
        <v>29</v>
      </c>
      <c r="F75" s="22">
        <v>11.630808</v>
      </c>
      <c r="G75" s="22">
        <v>12.184656</v>
      </c>
      <c r="H75" s="22">
        <v>12.738504000000001</v>
      </c>
      <c r="I75" s="56"/>
      <c r="J75" s="65">
        <v>288</v>
      </c>
      <c r="K75" s="56"/>
      <c r="L75" s="69"/>
      <c r="M75" s="124"/>
    </row>
    <row r="76" spans="1:14" s="131" customFormat="1" ht="14.25">
      <c r="A76" s="19"/>
      <c r="B76" s="20" t="s">
        <v>21</v>
      </c>
      <c r="C76" s="23" t="s">
        <v>33</v>
      </c>
      <c r="D76" s="23">
        <v>4.6154000000000001E-2</v>
      </c>
      <c r="E76" s="24">
        <f>160*0.046154</f>
        <v>7.3846400000000001</v>
      </c>
      <c r="F76" s="24">
        <f>168*0.046154</f>
        <v>7.7538720000000003</v>
      </c>
      <c r="G76" s="24">
        <f>176*0.046154</f>
        <v>8.1231039999999997</v>
      </c>
      <c r="H76" s="24">
        <f>184*0.046154</f>
        <v>8.4923359999999999</v>
      </c>
      <c r="I76" s="59"/>
      <c r="J76" s="69"/>
      <c r="K76" s="56"/>
      <c r="L76" s="69"/>
      <c r="M76" s="124"/>
    </row>
    <row r="77" spans="1:14" s="131" customFormat="1">
      <c r="A77" s="21"/>
      <c r="B77" s="21"/>
      <c r="C77" s="21"/>
      <c r="D77" s="21"/>
      <c r="E77" s="21"/>
      <c r="F77" s="21"/>
      <c r="G77" s="21"/>
      <c r="H77" s="21"/>
      <c r="I77" s="21"/>
      <c r="J77" s="67"/>
      <c r="K77" s="42"/>
      <c r="L77" s="121"/>
      <c r="M77" s="123"/>
    </row>
    <row r="78" spans="1:14" s="131" customFormat="1">
      <c r="A78" s="15"/>
      <c r="B78" s="15"/>
      <c r="C78" s="15"/>
      <c r="D78" s="15"/>
      <c r="E78" s="15"/>
      <c r="F78" s="15"/>
      <c r="G78" s="15"/>
      <c r="H78" s="15"/>
      <c r="I78" s="57"/>
      <c r="J78" s="68"/>
      <c r="K78" s="42"/>
      <c r="L78" s="121"/>
      <c r="M78" s="123"/>
    </row>
    <row r="79" spans="1:14" s="131" customFormat="1" ht="13.5" thickBot="1">
      <c r="A79" s="16"/>
      <c r="C79" s="16"/>
      <c r="D79" s="17" t="s">
        <v>24</v>
      </c>
      <c r="E79" s="18" t="s">
        <v>25</v>
      </c>
      <c r="F79" s="17" t="s">
        <v>26</v>
      </c>
      <c r="G79" s="17" t="s">
        <v>27</v>
      </c>
      <c r="H79" s="17" t="s">
        <v>28</v>
      </c>
      <c r="I79" s="42"/>
      <c r="J79" s="70" t="s">
        <v>94</v>
      </c>
      <c r="K79" s="42"/>
      <c r="L79" s="121"/>
      <c r="M79" s="123"/>
    </row>
    <row r="80" spans="1:14" s="131" customFormat="1" ht="15.75" thickTop="1">
      <c r="A80" s="107" t="s">
        <v>99</v>
      </c>
      <c r="B80" s="107"/>
      <c r="C80" s="23" t="s">
        <v>33</v>
      </c>
      <c r="D80" s="23">
        <v>8.0768999999999994E-2</v>
      </c>
      <c r="E80" s="22">
        <f>160*D80</f>
        <v>12.923039999999999</v>
      </c>
      <c r="F80" s="22">
        <f>168*D80</f>
        <v>13.569191999999999</v>
      </c>
      <c r="G80" s="22">
        <f>176*D80</f>
        <v>14.215343999999998</v>
      </c>
      <c r="H80" s="22">
        <f>184*D80</f>
        <v>14.861495999999999</v>
      </c>
      <c r="I80" s="60"/>
      <c r="J80" s="71">
        <v>336</v>
      </c>
      <c r="K80" s="56"/>
      <c r="L80" s="69"/>
      <c r="M80" s="124"/>
    </row>
    <row r="81" spans="1:13" s="131" customFormat="1" ht="14.25">
      <c r="A81" s="19"/>
      <c r="B81" s="20" t="s">
        <v>21</v>
      </c>
      <c r="C81" s="23" t="s">
        <v>33</v>
      </c>
      <c r="D81" s="23">
        <v>4.6154000000000001E-2</v>
      </c>
      <c r="E81" s="24">
        <f>160*0.046154</f>
        <v>7.3846400000000001</v>
      </c>
      <c r="F81" s="24">
        <f>168*0.046154</f>
        <v>7.7538720000000003</v>
      </c>
      <c r="G81" s="24">
        <f>176*0.046154</f>
        <v>8.1231039999999997</v>
      </c>
      <c r="H81" s="24">
        <f>184*0.046154</f>
        <v>8.4923359999999999</v>
      </c>
      <c r="I81" s="59"/>
      <c r="J81" s="69"/>
      <c r="K81" s="56"/>
      <c r="L81" s="69"/>
      <c r="M81" s="124"/>
    </row>
    <row r="82" spans="1:13" s="131" customFormat="1">
      <c r="A82" s="21"/>
      <c r="B82" s="21"/>
      <c r="C82" s="21"/>
      <c r="D82" s="21"/>
      <c r="E82" s="21"/>
      <c r="F82" s="21"/>
      <c r="G82" s="21"/>
      <c r="H82" s="21"/>
      <c r="I82" s="21"/>
      <c r="J82" s="67"/>
      <c r="K82" s="42"/>
      <c r="L82" s="121"/>
      <c r="M82" s="123"/>
    </row>
    <row r="83" spans="1:13" s="131" customFormat="1">
      <c r="A83" s="15"/>
      <c r="B83" s="15"/>
      <c r="C83" s="15"/>
      <c r="D83" s="15"/>
      <c r="E83" s="15"/>
      <c r="F83" s="15"/>
      <c r="G83" s="15"/>
      <c r="H83" s="15"/>
      <c r="I83" s="57"/>
      <c r="J83" s="68"/>
      <c r="K83" s="42"/>
      <c r="L83" s="121"/>
      <c r="M83" s="123"/>
    </row>
    <row r="84" spans="1:13" s="131" customFormat="1" ht="13.5" thickBot="1">
      <c r="A84" s="16"/>
      <c r="C84" s="16"/>
      <c r="D84" s="17" t="s">
        <v>24</v>
      </c>
      <c r="E84" s="18" t="s">
        <v>25</v>
      </c>
      <c r="F84" s="17" t="s">
        <v>26</v>
      </c>
      <c r="G84" s="17" t="s">
        <v>27</v>
      </c>
      <c r="H84" s="62" t="s">
        <v>28</v>
      </c>
      <c r="I84" s="42"/>
      <c r="J84" s="64" t="s">
        <v>94</v>
      </c>
      <c r="K84" s="42"/>
      <c r="L84" s="121"/>
      <c r="M84" s="123"/>
    </row>
    <row r="85" spans="1:13" s="131" customFormat="1" ht="15.75" thickTop="1">
      <c r="A85" s="107" t="s">
        <v>100</v>
      </c>
      <c r="B85" s="107"/>
      <c r="C85" s="23" t="s">
        <v>33</v>
      </c>
      <c r="D85" s="23">
        <v>9.2308000000000001E-2</v>
      </c>
      <c r="E85" s="22">
        <f>160*D85</f>
        <v>14.76928</v>
      </c>
      <c r="F85" s="22">
        <f>168*D85</f>
        <v>15.507744000000001</v>
      </c>
      <c r="G85" s="22">
        <f>176*D85</f>
        <v>16.246207999999999</v>
      </c>
      <c r="H85" s="63">
        <f>184*D85</f>
        <v>16.984672</v>
      </c>
      <c r="I85" s="60"/>
      <c r="J85" s="65">
        <v>384</v>
      </c>
      <c r="K85" s="56"/>
      <c r="L85" s="69"/>
      <c r="M85" s="124"/>
    </row>
    <row r="86" spans="1:13" s="131" customFormat="1" ht="14.25">
      <c r="A86" s="19"/>
      <c r="B86" s="20" t="s">
        <v>21</v>
      </c>
      <c r="C86" s="23" t="s">
        <v>33</v>
      </c>
      <c r="D86" s="23">
        <v>4.6154000000000001E-2</v>
      </c>
      <c r="E86" s="24">
        <f>160*0.046154</f>
        <v>7.3846400000000001</v>
      </c>
      <c r="F86" s="24">
        <f>168*0.046154</f>
        <v>7.7538720000000003</v>
      </c>
      <c r="G86" s="24">
        <f>176*0.046154</f>
        <v>8.1231039999999997</v>
      </c>
      <c r="H86" s="24">
        <f>184*0.046154</f>
        <v>8.4923359999999999</v>
      </c>
      <c r="I86" s="56"/>
      <c r="J86" s="66"/>
      <c r="K86" s="56"/>
      <c r="L86" s="69"/>
      <c r="M86" s="124"/>
    </row>
    <row r="87" spans="1:13" s="131" customFormat="1">
      <c r="A87" s="21"/>
      <c r="B87" s="21"/>
      <c r="C87" s="21"/>
      <c r="D87" s="21"/>
      <c r="E87" s="21"/>
      <c r="F87" s="21"/>
      <c r="G87" s="21"/>
      <c r="H87" s="21"/>
      <c r="I87" s="21"/>
      <c r="J87" s="21"/>
      <c r="K87" s="42"/>
      <c r="L87" s="121"/>
      <c r="M87" s="123"/>
    </row>
    <row r="88" spans="1:13" s="131" customFormat="1">
      <c r="A88" s="42"/>
      <c r="B88" s="42"/>
      <c r="C88" s="42"/>
      <c r="D88" s="42"/>
      <c r="E88" s="42"/>
      <c r="F88" s="42"/>
      <c r="G88" s="42"/>
      <c r="H88" s="42"/>
      <c r="I88" s="42"/>
      <c r="J88" s="42"/>
      <c r="K88" s="42"/>
      <c r="L88" s="121"/>
      <c r="M88" s="123"/>
    </row>
    <row r="89" spans="1:13" s="131" customFormat="1">
      <c r="A89" s="42"/>
      <c r="B89" s="42"/>
      <c r="C89" s="42"/>
      <c r="D89" s="42"/>
      <c r="E89" s="42"/>
      <c r="F89" s="42"/>
      <c r="G89" s="42"/>
      <c r="H89" s="42"/>
      <c r="I89" s="42"/>
      <c r="J89" s="42"/>
      <c r="K89" s="42"/>
      <c r="L89" s="121"/>
      <c r="M89" s="123"/>
    </row>
    <row r="90" spans="1:13" s="131" customFormat="1">
      <c r="A90" s="42"/>
      <c r="B90" s="42"/>
      <c r="C90" s="42"/>
      <c r="D90" s="42"/>
      <c r="E90" s="42"/>
      <c r="F90" s="42"/>
      <c r="G90" s="42"/>
      <c r="H90" s="42"/>
      <c r="I90" s="42"/>
      <c r="J90" s="42"/>
      <c r="K90" s="42"/>
      <c r="L90" s="121"/>
      <c r="M90" s="123"/>
    </row>
    <row r="91" spans="1:13" s="131" customFormat="1">
      <c r="A91" s="42"/>
      <c r="B91" s="42"/>
      <c r="C91" s="185"/>
      <c r="D91" s="42"/>
      <c r="E91" s="42"/>
      <c r="F91" s="42"/>
      <c r="G91" s="42"/>
      <c r="H91" s="42"/>
      <c r="I91" s="42"/>
      <c r="J91" s="42"/>
      <c r="K91" s="42"/>
      <c r="L91" s="121"/>
      <c r="M91" s="123"/>
    </row>
    <row r="92" spans="1:13" s="131" customFormat="1">
      <c r="A92" s="42"/>
      <c r="B92" s="42"/>
      <c r="C92" s="42"/>
      <c r="D92" s="42"/>
      <c r="E92" s="42"/>
      <c r="F92" s="42"/>
      <c r="G92" s="42"/>
      <c r="H92" s="42"/>
      <c r="I92" s="42"/>
      <c r="J92" s="42"/>
      <c r="K92" s="42"/>
      <c r="L92" s="121"/>
      <c r="M92" s="123"/>
    </row>
    <row r="93" spans="1:13" s="131" customFormat="1">
      <c r="A93" s="42"/>
      <c r="B93" s="42"/>
      <c r="C93" s="42"/>
      <c r="D93" s="42"/>
      <c r="E93" s="42"/>
      <c r="F93" s="42"/>
      <c r="G93" s="42"/>
      <c r="H93" s="42"/>
      <c r="I93" s="42"/>
      <c r="J93" s="42"/>
      <c r="K93" s="42"/>
      <c r="L93" s="121"/>
      <c r="M93" s="123"/>
    </row>
    <row r="94" spans="1:13" s="131" customFormat="1">
      <c r="A94" s="42"/>
      <c r="B94" s="42"/>
      <c r="C94" s="42"/>
      <c r="D94" s="42"/>
      <c r="E94" s="42"/>
      <c r="F94" s="42"/>
      <c r="G94" s="42"/>
      <c r="H94" s="42"/>
      <c r="I94" s="42"/>
      <c r="J94" s="42"/>
      <c r="K94" s="42"/>
      <c r="L94" s="121"/>
      <c r="M94" s="123"/>
    </row>
    <row r="95" spans="1:13" s="131" customFormat="1">
      <c r="A95" s="42"/>
      <c r="B95" s="42"/>
      <c r="C95" s="42"/>
      <c r="D95" s="42"/>
      <c r="E95" s="42"/>
      <c r="F95" s="42"/>
      <c r="G95" s="42"/>
      <c r="H95" s="42"/>
      <c r="I95" s="42"/>
      <c r="J95" s="42"/>
      <c r="K95" s="42"/>
      <c r="L95" s="121"/>
      <c r="M95" s="123"/>
    </row>
    <row r="96" spans="1:13" s="131" customFormat="1">
      <c r="A96" s="42"/>
      <c r="B96" s="42"/>
      <c r="C96" s="42"/>
      <c r="D96" s="42"/>
      <c r="E96" s="42"/>
      <c r="F96" s="42"/>
      <c r="G96" s="42"/>
      <c r="H96" s="42"/>
      <c r="I96" s="42"/>
      <c r="J96" s="42"/>
      <c r="K96" s="42"/>
      <c r="L96" s="121"/>
      <c r="M96" s="123"/>
    </row>
    <row r="97" spans="1:14" s="131" customFormat="1">
      <c r="A97" s="42"/>
      <c r="B97" s="42"/>
      <c r="C97" s="42"/>
      <c r="D97" s="42"/>
      <c r="E97" s="42"/>
      <c r="F97" s="42"/>
      <c r="G97" s="42"/>
      <c r="H97" s="42"/>
      <c r="I97" s="42"/>
      <c r="J97" s="42"/>
      <c r="K97" s="42"/>
      <c r="L97" s="121"/>
      <c r="M97" s="123"/>
      <c r="N97" s="193"/>
    </row>
    <row r="98" spans="1:14" s="42" customFormat="1">
      <c r="L98" s="121"/>
      <c r="M98" s="123"/>
      <c r="N98" s="193"/>
    </row>
    <row r="99" spans="1:14" s="42" customFormat="1">
      <c r="L99" s="121"/>
      <c r="M99" s="123"/>
      <c r="N99" s="193"/>
    </row>
    <row r="100" spans="1:14" s="42" customFormat="1">
      <c r="L100" s="121"/>
      <c r="M100" s="123"/>
      <c r="N100" s="193"/>
    </row>
    <row r="101" spans="1:14" s="42" customFormat="1">
      <c r="L101" s="121"/>
      <c r="M101" s="123"/>
      <c r="N101" s="193"/>
    </row>
    <row r="102" spans="1:14" s="42" customFormat="1">
      <c r="L102" s="121"/>
      <c r="M102" s="123"/>
      <c r="N102" s="193"/>
    </row>
    <row r="103" spans="1:14" s="42" customFormat="1">
      <c r="L103" s="121"/>
      <c r="M103" s="123"/>
      <c r="N103" s="193"/>
    </row>
    <row r="104" spans="1:14" s="42" customFormat="1">
      <c r="L104" s="121"/>
      <c r="M104" s="123"/>
      <c r="N104" s="193"/>
    </row>
    <row r="105" spans="1:14" s="42" customFormat="1">
      <c r="L105" s="121"/>
      <c r="M105" s="123"/>
      <c r="N105" s="193"/>
    </row>
    <row r="106" spans="1:14" s="42" customFormat="1">
      <c r="L106" s="121"/>
      <c r="M106" s="123"/>
      <c r="N106" s="193"/>
    </row>
    <row r="107" spans="1:14" s="42" customFormat="1">
      <c r="L107" s="121"/>
      <c r="M107" s="123"/>
      <c r="N107" s="193"/>
    </row>
    <row r="108" spans="1:14" s="42" customFormat="1">
      <c r="L108" s="121"/>
      <c r="M108" s="123"/>
      <c r="N108" s="193"/>
    </row>
    <row r="109" spans="1:14" s="42" customFormat="1">
      <c r="L109" s="121"/>
      <c r="M109" s="123"/>
      <c r="N109" s="193"/>
    </row>
    <row r="110" spans="1:14" s="42" customFormat="1">
      <c r="L110" s="121"/>
      <c r="M110" s="123"/>
      <c r="N110" s="193"/>
    </row>
    <row r="111" spans="1:14" s="42" customFormat="1">
      <c r="L111" s="121"/>
      <c r="M111" s="123"/>
      <c r="N111" s="193"/>
    </row>
    <row r="112" spans="1:14" s="42" customFormat="1">
      <c r="L112" s="121"/>
      <c r="M112" s="123"/>
      <c r="N112" s="193"/>
    </row>
    <row r="113" spans="12:14" s="42" customFormat="1">
      <c r="L113" s="121"/>
      <c r="M113" s="123"/>
      <c r="N113" s="193"/>
    </row>
    <row r="114" spans="12:14" s="42" customFormat="1">
      <c r="L114" s="121"/>
      <c r="M114" s="123"/>
      <c r="N114" s="193"/>
    </row>
    <row r="115" spans="12:14" s="42" customFormat="1">
      <c r="L115" s="121"/>
      <c r="M115" s="123"/>
      <c r="N115" s="193"/>
    </row>
    <row r="116" spans="12:14" s="42" customFormat="1">
      <c r="L116" s="121"/>
      <c r="M116" s="123"/>
      <c r="N116" s="193"/>
    </row>
    <row r="117" spans="12:14" s="42" customFormat="1">
      <c r="L117" s="121"/>
      <c r="M117" s="123"/>
      <c r="N117" s="193"/>
    </row>
    <row r="118" spans="12:14" s="42" customFormat="1">
      <c r="L118" s="121"/>
      <c r="M118" s="123"/>
      <c r="N118" s="193"/>
    </row>
    <row r="119" spans="12:14" s="42" customFormat="1">
      <c r="L119" s="121"/>
      <c r="M119" s="123"/>
      <c r="N119" s="193"/>
    </row>
    <row r="120" spans="12:14" s="42" customFormat="1">
      <c r="L120" s="121"/>
      <c r="M120" s="123"/>
      <c r="N120" s="193"/>
    </row>
    <row r="121" spans="12:14" s="42" customFormat="1">
      <c r="L121" s="121"/>
      <c r="M121" s="123"/>
      <c r="N121" s="193"/>
    </row>
    <row r="122" spans="12:14" s="42" customFormat="1">
      <c r="L122" s="121"/>
      <c r="M122" s="123"/>
      <c r="N122" s="193"/>
    </row>
    <row r="123" spans="12:14" s="42" customFormat="1">
      <c r="L123" s="121"/>
      <c r="M123" s="123"/>
      <c r="N123" s="193"/>
    </row>
    <row r="124" spans="12:14" s="42" customFormat="1">
      <c r="L124" s="121"/>
      <c r="M124" s="123"/>
      <c r="N124" s="193"/>
    </row>
    <row r="125" spans="12:14" s="42" customFormat="1">
      <c r="L125" s="121"/>
      <c r="M125" s="123"/>
      <c r="N125" s="193"/>
    </row>
    <row r="126" spans="12:14" s="42" customFormat="1">
      <c r="L126" s="121"/>
      <c r="M126" s="123"/>
      <c r="N126" s="193"/>
    </row>
    <row r="127" spans="12:14" s="42" customFormat="1">
      <c r="L127" s="121"/>
      <c r="M127" s="123"/>
      <c r="N127" s="193"/>
    </row>
    <row r="128" spans="12:14" s="42" customFormat="1">
      <c r="L128" s="121"/>
      <c r="M128" s="123"/>
      <c r="N128" s="193"/>
    </row>
    <row r="129" spans="12:14" s="42" customFormat="1">
      <c r="L129" s="121"/>
      <c r="M129" s="123"/>
      <c r="N129" s="193"/>
    </row>
    <row r="130" spans="12:14" s="42" customFormat="1">
      <c r="L130" s="121"/>
      <c r="M130" s="123"/>
      <c r="N130" s="193"/>
    </row>
    <row r="131" spans="12:14" s="42" customFormat="1">
      <c r="L131" s="121"/>
      <c r="M131" s="123"/>
      <c r="N131" s="193"/>
    </row>
    <row r="132" spans="12:14" s="42" customFormat="1">
      <c r="L132" s="121"/>
      <c r="M132" s="123"/>
      <c r="N132" s="193"/>
    </row>
    <row r="133" spans="12:14" s="42" customFormat="1">
      <c r="L133" s="121"/>
      <c r="M133" s="123"/>
      <c r="N133" s="193"/>
    </row>
    <row r="134" spans="12:14" s="42" customFormat="1">
      <c r="L134" s="121"/>
      <c r="M134" s="123"/>
      <c r="N134" s="193"/>
    </row>
    <row r="135" spans="12:14" s="42" customFormat="1">
      <c r="L135" s="121"/>
      <c r="M135" s="123"/>
      <c r="N135" s="193"/>
    </row>
    <row r="136" spans="12:14" s="42" customFormat="1">
      <c r="L136" s="121"/>
      <c r="M136" s="123"/>
      <c r="N136" s="193"/>
    </row>
    <row r="137" spans="12:14" s="42" customFormat="1">
      <c r="L137" s="121"/>
      <c r="M137" s="123"/>
      <c r="N137" s="193"/>
    </row>
    <row r="138" spans="12:14" s="42" customFormat="1">
      <c r="L138" s="121"/>
      <c r="M138" s="123"/>
      <c r="N138" s="193"/>
    </row>
    <row r="139" spans="12:14" s="42" customFormat="1">
      <c r="L139" s="121"/>
      <c r="M139" s="123"/>
      <c r="N139" s="193"/>
    </row>
    <row r="140" spans="12:14" s="42" customFormat="1">
      <c r="L140" s="121"/>
      <c r="M140" s="123"/>
      <c r="N140" s="193"/>
    </row>
    <row r="141" spans="12:14" s="42" customFormat="1">
      <c r="L141" s="121"/>
      <c r="M141" s="123"/>
      <c r="N141" s="193"/>
    </row>
    <row r="142" spans="12:14" s="42" customFormat="1">
      <c r="L142" s="121"/>
      <c r="M142" s="123"/>
      <c r="N142" s="193"/>
    </row>
    <row r="143" spans="12:14" s="42" customFormat="1">
      <c r="L143" s="121"/>
      <c r="M143" s="123"/>
      <c r="N143" s="193"/>
    </row>
    <row r="144" spans="12:14" s="42" customFormat="1">
      <c r="L144" s="121"/>
      <c r="M144" s="123"/>
      <c r="N144" s="193"/>
    </row>
    <row r="145" spans="12:14" s="42" customFormat="1">
      <c r="L145" s="121"/>
      <c r="M145" s="123"/>
      <c r="N145" s="193"/>
    </row>
    <row r="146" spans="12:14" s="42" customFormat="1">
      <c r="L146" s="121"/>
      <c r="M146" s="123"/>
      <c r="N146" s="193"/>
    </row>
    <row r="147" spans="12:14" s="42" customFormat="1">
      <c r="L147" s="121"/>
      <c r="M147" s="123"/>
      <c r="N147" s="193"/>
    </row>
    <row r="148" spans="12:14" s="42" customFormat="1">
      <c r="L148" s="121"/>
      <c r="M148" s="123"/>
      <c r="N148" s="193"/>
    </row>
    <row r="149" spans="12:14" s="42" customFormat="1">
      <c r="L149" s="121"/>
      <c r="M149" s="123"/>
      <c r="N149" s="193"/>
    </row>
    <row r="150" spans="12:14" s="42" customFormat="1">
      <c r="L150" s="121"/>
      <c r="M150" s="123"/>
      <c r="N150" s="193"/>
    </row>
    <row r="151" spans="12:14" s="42" customFormat="1">
      <c r="L151" s="121"/>
      <c r="M151" s="123"/>
      <c r="N151" s="193"/>
    </row>
    <row r="152" spans="12:14" s="42" customFormat="1">
      <c r="L152" s="121"/>
      <c r="M152" s="123"/>
      <c r="N152" s="193"/>
    </row>
    <row r="153" spans="12:14" s="42" customFormat="1">
      <c r="L153" s="121"/>
      <c r="M153" s="123"/>
      <c r="N153" s="193"/>
    </row>
    <row r="154" spans="12:14" s="42" customFormat="1">
      <c r="L154" s="121"/>
      <c r="M154" s="123"/>
      <c r="N154" s="193"/>
    </row>
    <row r="155" spans="12:14" s="42" customFormat="1">
      <c r="L155" s="121"/>
      <c r="M155" s="123"/>
      <c r="N155" s="193"/>
    </row>
    <row r="156" spans="12:14" s="42" customFormat="1">
      <c r="L156" s="121"/>
      <c r="M156" s="123"/>
      <c r="N156" s="193"/>
    </row>
    <row r="157" spans="12:14" s="42" customFormat="1">
      <c r="L157" s="121"/>
      <c r="M157" s="123"/>
      <c r="N157" s="193"/>
    </row>
    <row r="158" spans="12:14" s="42" customFormat="1">
      <c r="L158" s="121"/>
      <c r="M158" s="123"/>
      <c r="N158" s="193"/>
    </row>
    <row r="159" spans="12:14" s="42" customFormat="1">
      <c r="L159" s="121"/>
      <c r="M159" s="123"/>
      <c r="N159" s="193"/>
    </row>
    <row r="160" spans="12:14" s="42" customFormat="1">
      <c r="L160" s="121"/>
      <c r="M160" s="123"/>
      <c r="N160" s="193"/>
    </row>
    <row r="161" spans="12:14" s="42" customFormat="1">
      <c r="L161" s="121"/>
      <c r="M161" s="123"/>
      <c r="N161" s="193"/>
    </row>
    <row r="162" spans="12:14" s="42" customFormat="1">
      <c r="L162" s="121"/>
      <c r="M162" s="123"/>
      <c r="N162" s="193"/>
    </row>
    <row r="163" spans="12:14" s="42" customFormat="1">
      <c r="L163" s="121"/>
      <c r="M163" s="123"/>
      <c r="N163" s="193"/>
    </row>
    <row r="164" spans="12:14" s="42" customFormat="1">
      <c r="L164" s="121"/>
      <c r="M164" s="123"/>
      <c r="N164" s="193"/>
    </row>
    <row r="165" spans="12:14" s="42" customFormat="1">
      <c r="L165" s="121"/>
      <c r="M165" s="123"/>
      <c r="N165" s="193"/>
    </row>
    <row r="166" spans="12:14" s="42" customFormat="1">
      <c r="L166" s="121"/>
      <c r="M166" s="123"/>
      <c r="N166" s="193"/>
    </row>
    <row r="167" spans="12:14" s="42" customFormat="1">
      <c r="L167" s="121"/>
      <c r="M167" s="123"/>
      <c r="N167" s="193"/>
    </row>
    <row r="168" spans="12:14" s="42" customFormat="1">
      <c r="L168" s="121"/>
      <c r="M168" s="123"/>
      <c r="N168" s="193"/>
    </row>
    <row r="169" spans="12:14" s="42" customFormat="1">
      <c r="L169" s="121"/>
      <c r="M169" s="123"/>
      <c r="N169" s="193"/>
    </row>
    <row r="170" spans="12:14" s="42" customFormat="1">
      <c r="L170" s="121"/>
      <c r="M170" s="123"/>
      <c r="N170" s="193"/>
    </row>
    <row r="171" spans="12:14" s="42" customFormat="1">
      <c r="L171" s="121"/>
      <c r="M171" s="123"/>
      <c r="N171" s="193"/>
    </row>
    <row r="172" spans="12:14" s="42" customFormat="1">
      <c r="L172" s="121"/>
      <c r="M172" s="123"/>
      <c r="N172" s="193"/>
    </row>
    <row r="173" spans="12:14" s="42" customFormat="1">
      <c r="L173" s="121"/>
      <c r="M173" s="123"/>
      <c r="N173" s="193"/>
    </row>
    <row r="174" spans="12:14" s="42" customFormat="1">
      <c r="L174" s="121"/>
      <c r="M174" s="123"/>
      <c r="N174" s="193"/>
    </row>
    <row r="175" spans="12:14" s="42" customFormat="1">
      <c r="L175" s="121"/>
      <c r="M175" s="123"/>
      <c r="N175" s="193"/>
    </row>
    <row r="176" spans="12:14" s="42" customFormat="1">
      <c r="L176" s="121"/>
      <c r="M176" s="123"/>
      <c r="N176" s="193"/>
    </row>
    <row r="177" spans="12:14" s="42" customFormat="1">
      <c r="L177" s="121"/>
      <c r="M177" s="123"/>
      <c r="N177" s="193"/>
    </row>
    <row r="178" spans="12:14" s="42" customFormat="1">
      <c r="L178" s="121"/>
      <c r="M178" s="123"/>
      <c r="N178" s="193"/>
    </row>
    <row r="179" spans="12:14" s="42" customFormat="1">
      <c r="L179" s="121"/>
      <c r="M179" s="123"/>
      <c r="N179" s="193"/>
    </row>
    <row r="180" spans="12:14" s="42" customFormat="1">
      <c r="L180" s="121"/>
      <c r="M180" s="123"/>
      <c r="N180" s="193"/>
    </row>
    <row r="181" spans="12:14" s="42" customFormat="1">
      <c r="L181" s="121"/>
      <c r="M181" s="123"/>
      <c r="N181" s="193"/>
    </row>
    <row r="182" spans="12:14" s="42" customFormat="1">
      <c r="L182" s="121"/>
      <c r="M182" s="123"/>
      <c r="N182" s="193"/>
    </row>
    <row r="183" spans="12:14" s="42" customFormat="1">
      <c r="L183" s="121"/>
      <c r="M183" s="123"/>
      <c r="N183" s="193"/>
    </row>
    <row r="184" spans="12:14" s="42" customFormat="1">
      <c r="L184" s="121"/>
      <c r="M184" s="123"/>
      <c r="N184" s="193"/>
    </row>
    <row r="185" spans="12:14" s="42" customFormat="1">
      <c r="L185" s="121"/>
      <c r="M185" s="123"/>
      <c r="N185" s="193"/>
    </row>
    <row r="186" spans="12:14" s="42" customFormat="1">
      <c r="L186" s="121"/>
      <c r="M186" s="123"/>
      <c r="N186" s="193"/>
    </row>
    <row r="187" spans="12:14" s="42" customFormat="1">
      <c r="L187" s="121"/>
      <c r="M187" s="123"/>
      <c r="N187" s="193"/>
    </row>
    <row r="188" spans="12:14" s="42" customFormat="1">
      <c r="L188" s="121"/>
      <c r="M188" s="123"/>
      <c r="N188" s="193"/>
    </row>
    <row r="189" spans="12:14" s="42" customFormat="1">
      <c r="L189" s="121"/>
      <c r="M189" s="123"/>
      <c r="N189" s="193"/>
    </row>
    <row r="190" spans="12:14" s="42" customFormat="1">
      <c r="L190" s="121"/>
      <c r="M190" s="123"/>
      <c r="N190" s="193"/>
    </row>
    <row r="191" spans="12:14" s="42" customFormat="1">
      <c r="L191" s="121"/>
      <c r="M191" s="123"/>
      <c r="N191" s="193"/>
    </row>
    <row r="192" spans="12:14" s="42" customFormat="1">
      <c r="L192" s="121"/>
      <c r="M192" s="123"/>
      <c r="N192" s="193"/>
    </row>
    <row r="193" spans="12:14" s="42" customFormat="1">
      <c r="L193" s="121"/>
      <c r="M193" s="123"/>
      <c r="N193" s="193"/>
    </row>
    <row r="194" spans="12:14" s="42" customFormat="1">
      <c r="L194" s="121"/>
      <c r="M194" s="123"/>
      <c r="N194" s="193"/>
    </row>
    <row r="195" spans="12:14" s="42" customFormat="1">
      <c r="L195" s="121"/>
      <c r="M195" s="123"/>
      <c r="N195" s="193"/>
    </row>
    <row r="196" spans="12:14" s="42" customFormat="1">
      <c r="L196" s="121"/>
      <c r="M196" s="123"/>
      <c r="N196" s="193"/>
    </row>
    <row r="197" spans="12:14" s="42" customFormat="1">
      <c r="L197" s="121"/>
      <c r="M197" s="123"/>
      <c r="N197" s="193"/>
    </row>
    <row r="198" spans="12:14" s="42" customFormat="1">
      <c r="L198" s="121"/>
      <c r="M198" s="123"/>
      <c r="N198" s="193"/>
    </row>
    <row r="199" spans="12:14" s="42" customFormat="1">
      <c r="L199" s="121"/>
      <c r="M199" s="123"/>
      <c r="N199" s="193"/>
    </row>
    <row r="200" spans="12:14" s="42" customFormat="1">
      <c r="L200" s="121"/>
      <c r="M200" s="123"/>
      <c r="N200" s="193"/>
    </row>
    <row r="201" spans="12:14" s="42" customFormat="1">
      <c r="L201" s="121"/>
      <c r="M201" s="123"/>
      <c r="N201" s="193"/>
    </row>
    <row r="202" spans="12:14" s="42" customFormat="1">
      <c r="L202" s="121"/>
      <c r="M202" s="123"/>
      <c r="N202" s="193"/>
    </row>
    <row r="203" spans="12:14" s="42" customFormat="1">
      <c r="L203" s="121"/>
      <c r="M203" s="123"/>
      <c r="N203" s="193"/>
    </row>
    <row r="204" spans="12:14" s="42" customFormat="1">
      <c r="L204" s="121"/>
      <c r="M204" s="123"/>
      <c r="N204" s="193"/>
    </row>
    <row r="205" spans="12:14" s="42" customFormat="1">
      <c r="L205" s="121"/>
      <c r="M205" s="123"/>
      <c r="N205" s="193"/>
    </row>
    <row r="206" spans="12:14" s="42" customFormat="1">
      <c r="L206" s="121"/>
      <c r="M206" s="123"/>
      <c r="N206" s="193"/>
    </row>
    <row r="207" spans="12:14" s="42" customFormat="1">
      <c r="L207" s="121"/>
      <c r="M207" s="123"/>
      <c r="N207" s="193"/>
    </row>
    <row r="208" spans="12:14" s="42" customFormat="1">
      <c r="L208" s="121"/>
      <c r="M208" s="123"/>
      <c r="N208" s="193"/>
    </row>
    <row r="209" spans="12:14" s="42" customFormat="1">
      <c r="L209" s="121"/>
      <c r="M209" s="123"/>
      <c r="N209" s="193"/>
    </row>
    <row r="210" spans="12:14" s="42" customFormat="1">
      <c r="L210" s="121"/>
      <c r="M210" s="123"/>
      <c r="N210" s="193"/>
    </row>
    <row r="211" spans="12:14" s="42" customFormat="1">
      <c r="L211" s="121"/>
      <c r="M211" s="123"/>
      <c r="N211" s="193"/>
    </row>
    <row r="212" spans="12:14" s="42" customFormat="1">
      <c r="L212" s="121"/>
      <c r="M212" s="123"/>
      <c r="N212" s="193"/>
    </row>
    <row r="213" spans="12:14" s="42" customFormat="1">
      <c r="L213" s="121"/>
      <c r="M213" s="123"/>
      <c r="N213" s="193"/>
    </row>
    <row r="214" spans="12:14" s="42" customFormat="1">
      <c r="L214" s="121"/>
      <c r="M214" s="123"/>
      <c r="N214" s="193"/>
    </row>
    <row r="215" spans="12:14" s="42" customFormat="1">
      <c r="L215" s="121"/>
      <c r="M215" s="123"/>
      <c r="N215" s="193"/>
    </row>
    <row r="216" spans="12:14" s="42" customFormat="1">
      <c r="L216" s="121"/>
      <c r="M216" s="123"/>
      <c r="N216" s="193"/>
    </row>
    <row r="217" spans="12:14" s="42" customFormat="1">
      <c r="L217" s="121"/>
      <c r="M217" s="123"/>
      <c r="N217" s="193"/>
    </row>
    <row r="218" spans="12:14" s="42" customFormat="1">
      <c r="L218" s="121"/>
      <c r="M218" s="123"/>
      <c r="N218" s="193"/>
    </row>
    <row r="219" spans="12:14" s="42" customFormat="1">
      <c r="L219" s="121"/>
      <c r="M219" s="123"/>
      <c r="N219" s="193"/>
    </row>
    <row r="220" spans="12:14" s="42" customFormat="1">
      <c r="L220" s="121"/>
      <c r="M220" s="123"/>
      <c r="N220" s="193"/>
    </row>
    <row r="221" spans="12:14" s="42" customFormat="1">
      <c r="L221" s="121"/>
      <c r="M221" s="123"/>
      <c r="N221" s="193"/>
    </row>
    <row r="222" spans="12:14" s="42" customFormat="1">
      <c r="L222" s="121"/>
      <c r="M222" s="123"/>
      <c r="N222" s="193"/>
    </row>
    <row r="223" spans="12:14" s="42" customFormat="1">
      <c r="L223" s="121"/>
      <c r="M223" s="123"/>
      <c r="N223" s="193"/>
    </row>
    <row r="224" spans="12:14" s="42" customFormat="1">
      <c r="L224" s="121"/>
      <c r="M224" s="123"/>
      <c r="N224" s="193"/>
    </row>
    <row r="225" spans="12:14" s="42" customFormat="1">
      <c r="L225" s="121"/>
      <c r="M225" s="123"/>
      <c r="N225" s="193"/>
    </row>
    <row r="226" spans="12:14" s="42" customFormat="1">
      <c r="L226" s="121"/>
      <c r="M226" s="123"/>
      <c r="N226" s="193"/>
    </row>
    <row r="227" spans="12:14" s="42" customFormat="1">
      <c r="L227" s="121"/>
      <c r="M227" s="123"/>
      <c r="N227" s="193"/>
    </row>
    <row r="228" spans="12:14" s="42" customFormat="1">
      <c r="L228" s="121"/>
      <c r="M228" s="123"/>
      <c r="N228" s="193"/>
    </row>
    <row r="229" spans="12:14" s="131" customFormat="1">
      <c r="L229" s="122"/>
      <c r="M229" s="125"/>
      <c r="N229" s="193"/>
    </row>
    <row r="230" spans="12:14" s="131" customFormat="1">
      <c r="L230" s="122"/>
      <c r="M230" s="125"/>
      <c r="N230" s="193"/>
    </row>
    <row r="231" spans="12:14" s="131" customFormat="1">
      <c r="L231" s="122"/>
      <c r="M231" s="125"/>
      <c r="N231" s="193"/>
    </row>
    <row r="232" spans="12:14" s="131" customFormat="1">
      <c r="L232" s="122"/>
      <c r="M232" s="125"/>
      <c r="N232" s="193"/>
    </row>
    <row r="233" spans="12:14" s="131" customFormat="1">
      <c r="L233" s="122"/>
      <c r="M233" s="125"/>
      <c r="N233" s="193"/>
    </row>
    <row r="234" spans="12:14" s="131" customFormat="1">
      <c r="L234" s="122"/>
      <c r="M234" s="125"/>
      <c r="N234" s="193"/>
    </row>
    <row r="235" spans="12:14" s="131" customFormat="1">
      <c r="L235" s="122"/>
      <c r="M235" s="125"/>
      <c r="N235" s="193"/>
    </row>
    <row r="236" spans="12:14" s="131" customFormat="1">
      <c r="L236" s="122"/>
      <c r="M236" s="125"/>
      <c r="N236" s="193"/>
    </row>
    <row r="237" spans="12:14" s="131" customFormat="1">
      <c r="L237" s="122"/>
      <c r="M237" s="125"/>
      <c r="N237" s="193"/>
    </row>
    <row r="238" spans="12:14" s="131" customFormat="1">
      <c r="L238" s="122"/>
      <c r="M238" s="125"/>
      <c r="N238" s="193"/>
    </row>
    <row r="239" spans="12:14" s="131" customFormat="1">
      <c r="L239" s="122"/>
      <c r="M239" s="125"/>
      <c r="N239" s="193"/>
    </row>
    <row r="240" spans="12:14" s="131" customFormat="1">
      <c r="L240" s="122"/>
      <c r="M240" s="125"/>
      <c r="N240" s="193"/>
    </row>
    <row r="241" s="131" customFormat="1"/>
    <row r="242" s="131" customFormat="1"/>
    <row r="243" s="131" customFormat="1"/>
    <row r="244" s="131" customFormat="1"/>
    <row r="245" s="131" customFormat="1"/>
    <row r="246" s="131" customFormat="1"/>
    <row r="247" s="131" customFormat="1"/>
    <row r="248" s="131" customFormat="1"/>
    <row r="249" s="131" customFormat="1"/>
    <row r="250" s="131" customFormat="1"/>
    <row r="251" s="131" customFormat="1"/>
    <row r="252" s="131" customFormat="1"/>
    <row r="253" s="131" customFormat="1"/>
    <row r="254" s="131" customFormat="1"/>
    <row r="255" s="131" customFormat="1"/>
    <row r="256" s="131" customFormat="1"/>
    <row r="257" s="131" customFormat="1"/>
    <row r="258" s="131" customFormat="1"/>
    <row r="259" s="131" customFormat="1"/>
    <row r="260" s="131" customFormat="1"/>
    <row r="261" s="131" customFormat="1"/>
    <row r="262" s="131" customFormat="1"/>
    <row r="263" s="131" customFormat="1"/>
    <row r="264" s="131" customFormat="1"/>
    <row r="265" s="131" customFormat="1"/>
    <row r="266" s="131" customFormat="1"/>
    <row r="267" s="131" customFormat="1"/>
    <row r="268" s="131" customFormat="1"/>
    <row r="269" s="131" customFormat="1"/>
    <row r="270" s="131" customFormat="1"/>
    <row r="271" s="131" customFormat="1"/>
    <row r="272" s="131" customFormat="1"/>
    <row r="273" s="131" customFormat="1"/>
    <row r="274" s="131" customFormat="1"/>
    <row r="275" s="131" customFormat="1"/>
    <row r="276" s="131" customFormat="1"/>
    <row r="277" s="131" customFormat="1"/>
    <row r="278" s="131" customFormat="1"/>
    <row r="279" s="131" customFormat="1"/>
    <row r="280" s="131" customFormat="1"/>
    <row r="281" s="131" customFormat="1"/>
    <row r="282" s="131" customFormat="1"/>
    <row r="283" s="131" customFormat="1"/>
    <row r="284" s="131" customFormat="1"/>
    <row r="285" s="131" customFormat="1"/>
    <row r="286" s="131" customFormat="1"/>
    <row r="287" s="131" customFormat="1"/>
    <row r="288" s="131" customFormat="1"/>
    <row r="289" s="131" customFormat="1"/>
    <row r="290" s="131" customFormat="1"/>
    <row r="291" s="131" customFormat="1"/>
    <row r="292" s="131" customFormat="1"/>
    <row r="293" s="131" customFormat="1"/>
    <row r="294" s="131" customFormat="1"/>
    <row r="295" s="131" customFormat="1"/>
    <row r="296" s="131" customFormat="1"/>
    <row r="297" s="131" customFormat="1"/>
    <row r="298" s="131" customFormat="1"/>
    <row r="299" s="131" customFormat="1"/>
    <row r="300" s="131" customFormat="1"/>
    <row r="301" s="131" customFormat="1"/>
    <row r="302" s="131" customFormat="1"/>
    <row r="303" s="131" customFormat="1"/>
    <row r="304" s="131" customFormat="1"/>
    <row r="305" s="131" customFormat="1"/>
    <row r="306" s="131" customFormat="1"/>
    <row r="307" s="131" customFormat="1"/>
    <row r="308" s="131" customFormat="1"/>
    <row r="309" s="131" customFormat="1"/>
    <row r="310" s="131" customFormat="1"/>
    <row r="311" s="131" customFormat="1"/>
    <row r="312" s="131" customFormat="1"/>
    <row r="313" s="131" customFormat="1"/>
    <row r="314" s="131" customFormat="1"/>
    <row r="315" s="131" customFormat="1"/>
    <row r="316" s="131" customFormat="1"/>
    <row r="317" s="131" customFormat="1"/>
    <row r="318" s="131" customFormat="1"/>
    <row r="319" s="131" customFormat="1"/>
    <row r="320" s="131" customFormat="1"/>
    <row r="321" s="131" customFormat="1"/>
    <row r="322" s="131" customFormat="1"/>
    <row r="323" s="131" customFormat="1"/>
    <row r="324" s="131" customFormat="1"/>
    <row r="325" s="131" customFormat="1"/>
    <row r="326" s="131" customFormat="1"/>
    <row r="327" s="131" customFormat="1"/>
    <row r="328" s="131" customFormat="1"/>
    <row r="329" s="131" customFormat="1"/>
    <row r="330" s="131" customFormat="1"/>
    <row r="331" s="131" customFormat="1"/>
    <row r="332" s="131" customFormat="1"/>
    <row r="333" s="131" customFormat="1"/>
    <row r="334" s="131" customFormat="1"/>
    <row r="335" s="131" customFormat="1"/>
    <row r="336" s="131" customFormat="1"/>
    <row r="337" s="131" customFormat="1"/>
    <row r="338" s="131" customFormat="1"/>
    <row r="339" s="131" customFormat="1"/>
    <row r="340" s="131" customFormat="1"/>
    <row r="341" s="131" customFormat="1"/>
    <row r="342" s="131" customFormat="1"/>
    <row r="343" s="131" customFormat="1"/>
    <row r="344" s="131" customFormat="1"/>
    <row r="345" s="131" customFormat="1"/>
    <row r="346" s="131" customFormat="1"/>
    <row r="347" s="131" customFormat="1"/>
    <row r="348" s="131" customFormat="1"/>
    <row r="349" s="131" customFormat="1"/>
    <row r="350" s="131" customFormat="1"/>
    <row r="351" s="131" customFormat="1"/>
    <row r="352" s="131" customFormat="1"/>
    <row r="353" s="131" customFormat="1"/>
    <row r="354" s="131" customFormat="1"/>
    <row r="355" s="131" customFormat="1"/>
    <row r="356" s="131" customFormat="1"/>
    <row r="357" s="131" customFormat="1"/>
    <row r="358" s="131" customFormat="1"/>
    <row r="359" s="131" customFormat="1"/>
    <row r="360" s="131" customFormat="1"/>
    <row r="361" s="131" customFormat="1"/>
    <row r="362" s="131" customFormat="1"/>
    <row r="363" s="131" customFormat="1"/>
    <row r="364" s="131" customFormat="1"/>
    <row r="365" s="131" customFormat="1"/>
    <row r="366" s="131" customFormat="1"/>
    <row r="367" s="131" customFormat="1"/>
    <row r="368" s="131" customFormat="1"/>
    <row r="369" s="131" customFormat="1"/>
    <row r="370" s="131" customFormat="1"/>
    <row r="371" s="131" customFormat="1"/>
    <row r="372" s="131" customFormat="1"/>
    <row r="373" s="131" customFormat="1"/>
    <row r="374" s="131" customFormat="1"/>
    <row r="375" s="131" customFormat="1"/>
    <row r="376" s="131" customFormat="1"/>
    <row r="377" s="131" customFormat="1"/>
    <row r="378" s="131" customFormat="1"/>
    <row r="379" s="131" customFormat="1"/>
    <row r="380" s="131" customFormat="1"/>
    <row r="381" s="131" customFormat="1"/>
    <row r="382" s="131" customFormat="1"/>
    <row r="383" s="131" customFormat="1"/>
    <row r="384" s="131" customFormat="1"/>
    <row r="385" s="131" customFormat="1"/>
    <row r="386" s="131" customFormat="1"/>
    <row r="387" s="131" customFormat="1"/>
    <row r="388" s="131" customFormat="1"/>
    <row r="389" s="131" customFormat="1"/>
    <row r="390" s="131" customFormat="1"/>
    <row r="391" s="131" customFormat="1"/>
    <row r="392" s="131" customFormat="1"/>
    <row r="393" s="131" customFormat="1"/>
    <row r="394" s="131" customFormat="1"/>
    <row r="395" s="131" customFormat="1"/>
    <row r="396" s="131" customFormat="1"/>
    <row r="397" s="131" customFormat="1"/>
    <row r="398" s="131" customFormat="1"/>
    <row r="399" s="131" customFormat="1"/>
    <row r="400" s="131" customFormat="1"/>
    <row r="401" s="131" customFormat="1"/>
    <row r="402" s="131" customFormat="1"/>
    <row r="403" s="131" customFormat="1"/>
    <row r="404" s="131" customFormat="1"/>
    <row r="405" s="131" customFormat="1"/>
    <row r="406" s="131" customFormat="1"/>
    <row r="407" s="131" customFormat="1"/>
    <row r="408" s="131" customFormat="1"/>
    <row r="409" s="131" customFormat="1"/>
    <row r="410" s="131" customFormat="1"/>
    <row r="411" s="131" customFormat="1"/>
    <row r="412" s="131" customFormat="1"/>
    <row r="413" s="131" customFormat="1"/>
    <row r="414" s="131" customFormat="1"/>
    <row r="415" s="131" customFormat="1"/>
    <row r="416" s="131" customFormat="1"/>
    <row r="417" s="131" customFormat="1"/>
    <row r="418" s="131" customFormat="1"/>
    <row r="419" s="131" customFormat="1"/>
    <row r="420" s="131" customFormat="1"/>
    <row r="421" s="131" customFormat="1"/>
    <row r="422" s="131" customFormat="1"/>
    <row r="423" s="131" customFormat="1"/>
    <row r="424" s="131" customFormat="1"/>
    <row r="425" s="131" customFormat="1"/>
    <row r="426" s="131" customFormat="1"/>
    <row r="427" s="131" customFormat="1"/>
    <row r="428" s="131" customFormat="1"/>
    <row r="429" s="131" customFormat="1"/>
    <row r="430" s="131" customFormat="1"/>
    <row r="431" s="131" customFormat="1"/>
    <row r="432" s="131" customFormat="1"/>
    <row r="433" s="131" customFormat="1"/>
    <row r="434" s="131" customFormat="1"/>
    <row r="435" s="131" customFormat="1"/>
    <row r="436" s="131" customFormat="1"/>
    <row r="437" s="131" customFormat="1"/>
    <row r="438" s="131" customFormat="1"/>
    <row r="439" s="131" customFormat="1"/>
    <row r="440" s="131" customFormat="1"/>
    <row r="441" s="131" customFormat="1"/>
    <row r="442" s="131" customFormat="1"/>
    <row r="443" s="131" customFormat="1"/>
    <row r="444" s="131" customFormat="1"/>
    <row r="445" s="131" customFormat="1"/>
    <row r="446" s="131" customFormat="1"/>
    <row r="447" s="131" customFormat="1"/>
    <row r="448" s="131" customFormat="1"/>
    <row r="449" s="131" customFormat="1"/>
    <row r="450" s="131" customFormat="1"/>
    <row r="451" s="131" customFormat="1"/>
    <row r="452" s="131" customFormat="1"/>
    <row r="453" s="131" customFormat="1"/>
    <row r="454" s="131" customFormat="1"/>
    <row r="455" s="131" customFormat="1"/>
    <row r="456" s="131" customFormat="1"/>
    <row r="457" s="131" customFormat="1"/>
    <row r="458" s="131" customFormat="1"/>
    <row r="459" s="131" customFormat="1"/>
    <row r="460" s="131" customFormat="1"/>
    <row r="461" s="131" customFormat="1"/>
    <row r="462" s="131" customFormat="1"/>
    <row r="463" s="131" customFormat="1"/>
    <row r="464" s="131" customFormat="1"/>
    <row r="465" s="131" customFormat="1"/>
    <row r="466" s="131" customFormat="1"/>
    <row r="467" s="131" customFormat="1"/>
    <row r="468" s="131" customFormat="1"/>
    <row r="469" s="131" customFormat="1"/>
    <row r="470" s="131" customFormat="1"/>
    <row r="471" s="131" customFormat="1"/>
    <row r="472" s="131" customFormat="1"/>
    <row r="473" s="131" customFormat="1"/>
    <row r="474" s="131" customFormat="1"/>
    <row r="475" s="131" customFormat="1"/>
    <row r="476" s="131" customFormat="1"/>
    <row r="477" s="131" customFormat="1"/>
    <row r="478" s="131" customFormat="1"/>
    <row r="479" s="131" customFormat="1"/>
    <row r="480" s="131" customFormat="1"/>
    <row r="481" s="131" customFormat="1"/>
    <row r="482" s="131" customFormat="1"/>
    <row r="483" s="131" customFormat="1"/>
    <row r="484" s="131" customFormat="1"/>
    <row r="485" s="131" customFormat="1"/>
    <row r="486" s="131" customFormat="1"/>
    <row r="487" s="131" customFormat="1"/>
    <row r="488" s="131" customFormat="1"/>
    <row r="489" s="131" customFormat="1"/>
    <row r="490" s="131" customFormat="1"/>
    <row r="491" s="131" customFormat="1"/>
    <row r="492" s="131" customFormat="1"/>
    <row r="493" s="131" customFormat="1"/>
    <row r="494" s="131" customFormat="1"/>
    <row r="495" s="131" customFormat="1"/>
    <row r="496" s="131" customFormat="1"/>
    <row r="497" s="131" customFormat="1"/>
    <row r="498" s="131" customFormat="1"/>
    <row r="499" s="131" customFormat="1"/>
    <row r="500" s="131" customFormat="1"/>
    <row r="501" s="131" customFormat="1"/>
    <row r="502" s="131" customFormat="1"/>
    <row r="503" s="131" customFormat="1"/>
    <row r="504" s="131" customFormat="1"/>
    <row r="505" s="131" customFormat="1"/>
    <row r="506" s="131" customFormat="1"/>
    <row r="507" s="131" customFormat="1"/>
    <row r="508" s="131" customFormat="1"/>
    <row r="509" s="131" customFormat="1"/>
    <row r="510" s="131" customFormat="1"/>
    <row r="511" s="131" customFormat="1"/>
    <row r="512" s="131" customFormat="1"/>
    <row r="513" s="131" customFormat="1"/>
    <row r="514" s="131" customFormat="1"/>
    <row r="515" s="131" customFormat="1"/>
    <row r="516" s="131" customFormat="1"/>
    <row r="517" s="131" customFormat="1"/>
    <row r="518" s="131" customFormat="1"/>
    <row r="519" s="131" customFormat="1"/>
    <row r="520" s="131" customFormat="1"/>
    <row r="521" s="131" customFormat="1"/>
    <row r="522" s="131" customFormat="1"/>
    <row r="523" s="131" customFormat="1"/>
    <row r="524" s="131" customFormat="1"/>
    <row r="525" s="131" customFormat="1"/>
    <row r="526" s="131" customFormat="1"/>
    <row r="527" s="131" customFormat="1"/>
    <row r="528" s="131" customFormat="1"/>
    <row r="529" s="131" customFormat="1"/>
    <row r="530" s="131" customFormat="1"/>
    <row r="531" s="131" customFormat="1"/>
    <row r="532" s="131" customFormat="1"/>
    <row r="533" s="131" customFormat="1"/>
    <row r="534" s="131" customFormat="1"/>
    <row r="535" s="131" customFormat="1"/>
    <row r="536" s="131" customFormat="1"/>
    <row r="537" s="131" customFormat="1"/>
    <row r="538" s="131" customFormat="1"/>
    <row r="539" s="131" customFormat="1"/>
    <row r="540" s="131" customFormat="1"/>
    <row r="541" s="131" customFormat="1"/>
    <row r="542" s="131" customFormat="1"/>
    <row r="543" s="131" customFormat="1"/>
    <row r="544" s="131" customFormat="1"/>
    <row r="545" s="131" customFormat="1"/>
    <row r="546" s="131" customFormat="1"/>
    <row r="547" s="131" customFormat="1"/>
    <row r="548" s="131" customFormat="1"/>
    <row r="549" s="131" customFormat="1"/>
    <row r="550" s="131" customFormat="1"/>
    <row r="551" s="131" customFormat="1"/>
    <row r="552" s="131" customFormat="1"/>
    <row r="553" s="131" customFormat="1"/>
    <row r="554" s="131" customFormat="1"/>
    <row r="555" s="131" customFormat="1"/>
    <row r="556" s="131" customFormat="1"/>
    <row r="557" s="131" customFormat="1"/>
    <row r="558" s="131" customFormat="1"/>
    <row r="559" s="131" customFormat="1"/>
    <row r="560" s="131" customFormat="1"/>
    <row r="561" s="131" customFormat="1"/>
    <row r="562" s="131" customFormat="1"/>
    <row r="563" s="131" customFormat="1"/>
    <row r="564" s="131" customFormat="1"/>
    <row r="565" s="131" customFormat="1"/>
    <row r="566" s="131" customFormat="1"/>
    <row r="567" s="131" customFormat="1"/>
    <row r="568" s="131" customFormat="1"/>
    <row r="569" s="131" customFormat="1"/>
    <row r="570" s="131" customFormat="1"/>
    <row r="571" s="131" customFormat="1"/>
    <row r="572" s="131" customFormat="1"/>
    <row r="573" s="131" customFormat="1"/>
    <row r="574" s="131" customFormat="1"/>
    <row r="575" s="131" customFormat="1"/>
    <row r="576" s="131" customFormat="1"/>
    <row r="577" s="131" customFormat="1"/>
    <row r="578" s="131" customFormat="1"/>
    <row r="579" s="131" customFormat="1"/>
    <row r="580" s="131" customFormat="1"/>
    <row r="581" s="131" customFormat="1"/>
    <row r="582" s="131" customFormat="1"/>
    <row r="583" s="131" customFormat="1"/>
    <row r="584" s="131" customFormat="1"/>
    <row r="585" s="131" customFormat="1"/>
    <row r="586" s="131" customFormat="1"/>
    <row r="587" s="131" customFormat="1"/>
    <row r="588" s="131" customFormat="1"/>
    <row r="589" s="131" customFormat="1"/>
    <row r="590" s="131" customFormat="1"/>
    <row r="591" s="131" customFormat="1"/>
  </sheetData>
  <sheetProtection selectLockedCells="1"/>
  <mergeCells count="78">
    <mergeCell ref="A5:B5"/>
    <mergeCell ref="C5:D5"/>
    <mergeCell ref="F5:G5"/>
    <mergeCell ref="H5:M5"/>
    <mergeCell ref="A1:M1"/>
    <mergeCell ref="A3:I3"/>
    <mergeCell ref="A4:F4"/>
    <mergeCell ref="H4:M4"/>
    <mergeCell ref="A6:B6"/>
    <mergeCell ref="D6:F6"/>
    <mergeCell ref="I6:K6"/>
    <mergeCell ref="A7:B7"/>
    <mergeCell ref="C7:E7"/>
    <mergeCell ref="I7:K7"/>
    <mergeCell ref="A8:B8"/>
    <mergeCell ref="C8:E8"/>
    <mergeCell ref="I8:K8"/>
    <mergeCell ref="A9:B9"/>
    <mergeCell ref="C9:E9"/>
    <mergeCell ref="J9:K9"/>
    <mergeCell ref="A10:F10"/>
    <mergeCell ref="J10:K10"/>
    <mergeCell ref="E11:M11"/>
    <mergeCell ref="B12:D12"/>
    <mergeCell ref="E12:E13"/>
    <mergeCell ref="F12:J12"/>
    <mergeCell ref="K12:K13"/>
    <mergeCell ref="L12:N13"/>
    <mergeCell ref="L25:N25"/>
    <mergeCell ref="L14:N14"/>
    <mergeCell ref="L15:N15"/>
    <mergeCell ref="L16:N16"/>
    <mergeCell ref="L17:N17"/>
    <mergeCell ref="L18:N18"/>
    <mergeCell ref="L19:N19"/>
    <mergeCell ref="L20:N20"/>
    <mergeCell ref="L21:N21"/>
    <mergeCell ref="L22:N22"/>
    <mergeCell ref="L23:N23"/>
    <mergeCell ref="L24:N24"/>
    <mergeCell ref="L37:N37"/>
    <mergeCell ref="L26:N26"/>
    <mergeCell ref="L27:N27"/>
    <mergeCell ref="L28:N28"/>
    <mergeCell ref="L29:N29"/>
    <mergeCell ref="L30:N30"/>
    <mergeCell ref="L31:N31"/>
    <mergeCell ref="L32:N32"/>
    <mergeCell ref="L33:N33"/>
    <mergeCell ref="L34:N34"/>
    <mergeCell ref="L35:N35"/>
    <mergeCell ref="L36:N36"/>
    <mergeCell ref="L43:N43"/>
    <mergeCell ref="L44:N44"/>
    <mergeCell ref="L45:N45"/>
    <mergeCell ref="L46:M46"/>
    <mergeCell ref="F48:I48"/>
    <mergeCell ref="L38:N38"/>
    <mergeCell ref="L39:N39"/>
    <mergeCell ref="L40:N40"/>
    <mergeCell ref="L41:N41"/>
    <mergeCell ref="L42:N42"/>
    <mergeCell ref="F53:I53"/>
    <mergeCell ref="A2:N2"/>
    <mergeCell ref="D60:M60"/>
    <mergeCell ref="F54:I54"/>
    <mergeCell ref="D55:E55"/>
    <mergeCell ref="F55:I55"/>
    <mergeCell ref="L57:M57"/>
    <mergeCell ref="L58:M58"/>
    <mergeCell ref="L59:M59"/>
    <mergeCell ref="F50:I50"/>
    <mergeCell ref="J50:J52"/>
    <mergeCell ref="F51:I51"/>
    <mergeCell ref="D52:E52"/>
    <mergeCell ref="F52:I52"/>
    <mergeCell ref="D49:E49"/>
    <mergeCell ref="F49:I49"/>
  </mergeCells>
  <printOptions horizontalCentered="1"/>
  <pageMargins left="0.25" right="0.25" top="0.5" bottom="0.5" header="0.5" footer="0.5"/>
  <pageSetup scale="62" orientation="portrait" r:id="rId1"/>
  <headerFooter alignWithMargins="0"/>
  <ignoredErrors>
    <ignoredError sqref="E14 E44" formulaRange="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91"/>
  <sheetViews>
    <sheetView topLeftCell="A6" zoomScale="75" zoomScaleNormal="75" workbookViewId="0">
      <selection activeCell="A2" sqref="A2:N2"/>
    </sheetView>
  </sheetViews>
  <sheetFormatPr defaultRowHeight="12.75"/>
  <cols>
    <col min="1" max="1" width="8.140625" style="3" customWidth="1"/>
    <col min="2" max="5" width="13" style="131" customWidth="1"/>
    <col min="6" max="6" width="12.28515625" style="131" customWidth="1"/>
    <col min="7" max="7" width="12.42578125" style="131" customWidth="1"/>
    <col min="8" max="8" width="13.140625" style="131" customWidth="1"/>
    <col min="9" max="11" width="11.5703125" style="131" customWidth="1"/>
    <col min="12" max="12" width="11.5703125" style="122" customWidth="1"/>
    <col min="13" max="13" width="11.5703125" style="125" customWidth="1"/>
    <col min="14" max="14" width="11.5703125" style="193" customWidth="1"/>
    <col min="15" max="26" width="8.85546875" style="42" customWidth="1"/>
    <col min="27" max="16384" width="9.140625" style="131"/>
  </cols>
  <sheetData>
    <row r="1" spans="1:26" ht="13.5" thickBot="1">
      <c r="A1" s="609"/>
      <c r="B1" s="609"/>
      <c r="C1" s="609"/>
      <c r="D1" s="609"/>
      <c r="E1" s="609"/>
      <c r="F1" s="609"/>
      <c r="G1" s="609"/>
      <c r="H1" s="609"/>
      <c r="I1" s="609"/>
      <c r="J1" s="609"/>
      <c r="K1" s="609"/>
      <c r="L1" s="609"/>
      <c r="M1" s="609"/>
      <c r="O1" s="247"/>
    </row>
    <row r="2" spans="1:26" ht="27.75" thickTop="1" thickBot="1">
      <c r="A2" s="587" t="s">
        <v>0</v>
      </c>
      <c r="B2" s="588"/>
      <c r="C2" s="588"/>
      <c r="D2" s="588"/>
      <c r="E2" s="588"/>
      <c r="F2" s="588"/>
      <c r="G2" s="588"/>
      <c r="H2" s="588"/>
      <c r="I2" s="588"/>
      <c r="J2" s="588"/>
      <c r="K2" s="588"/>
      <c r="L2" s="588"/>
      <c r="M2" s="588"/>
      <c r="N2" s="589"/>
    </row>
    <row r="3" spans="1:26" s="116" customFormat="1" ht="18" hidden="1" customHeight="1" thickTop="1">
      <c r="A3" s="572"/>
      <c r="B3" s="572"/>
      <c r="C3" s="572"/>
      <c r="D3" s="572"/>
      <c r="E3" s="572"/>
      <c r="F3" s="572"/>
      <c r="G3" s="572"/>
      <c r="H3" s="572"/>
      <c r="I3" s="572"/>
      <c r="J3" s="114"/>
      <c r="K3" s="114"/>
      <c r="L3" s="117"/>
      <c r="M3" s="258"/>
      <c r="N3" s="126"/>
      <c r="O3" s="115"/>
      <c r="P3" s="115"/>
      <c r="Q3" s="115"/>
      <c r="R3" s="115"/>
      <c r="S3" s="115"/>
      <c r="T3" s="115"/>
      <c r="U3" s="115"/>
      <c r="V3" s="115"/>
      <c r="W3" s="115"/>
      <c r="X3" s="115"/>
      <c r="Y3" s="115"/>
      <c r="Z3" s="115"/>
    </row>
    <row r="4" spans="1:26" ht="33.75" thickTop="1">
      <c r="A4" s="551" t="s">
        <v>95</v>
      </c>
      <c r="B4" s="552"/>
      <c r="C4" s="552"/>
      <c r="D4" s="552"/>
      <c r="E4" s="552"/>
      <c r="F4" s="552"/>
      <c r="G4" s="53" t="s">
        <v>1</v>
      </c>
      <c r="H4" s="556"/>
      <c r="I4" s="556"/>
      <c r="J4" s="556"/>
      <c r="K4" s="556"/>
      <c r="L4" s="556"/>
      <c r="M4" s="557"/>
      <c r="N4" s="181"/>
    </row>
    <row r="5" spans="1:26" ht="23.25">
      <c r="A5" s="553" t="s">
        <v>111</v>
      </c>
      <c r="B5" s="554"/>
      <c r="C5" s="555"/>
      <c r="D5" s="555"/>
      <c r="E5" s="236"/>
      <c r="F5" s="559" t="s">
        <v>2</v>
      </c>
      <c r="G5" s="559"/>
      <c r="H5" s="561" t="s">
        <v>193</v>
      </c>
      <c r="I5" s="561"/>
      <c r="J5" s="561"/>
      <c r="K5" s="561"/>
      <c r="L5" s="561"/>
      <c r="M5" s="562"/>
      <c r="N5" s="181"/>
    </row>
    <row r="6" spans="1:26" ht="18.75" customHeight="1">
      <c r="A6" s="524" t="s">
        <v>30</v>
      </c>
      <c r="B6" s="525"/>
      <c r="C6" s="157"/>
      <c r="D6" s="526"/>
      <c r="E6" s="526"/>
      <c r="F6" s="526"/>
      <c r="G6" s="54" t="s">
        <v>85</v>
      </c>
      <c r="H6" s="55" t="s">
        <v>3</v>
      </c>
      <c r="I6" s="558"/>
      <c r="J6" s="558"/>
      <c r="K6" s="558"/>
      <c r="L6" s="118" t="s">
        <v>4</v>
      </c>
      <c r="M6" s="255"/>
      <c r="N6" s="181"/>
    </row>
    <row r="7" spans="1:26" ht="18.95" customHeight="1">
      <c r="A7" s="569" t="s">
        <v>84</v>
      </c>
      <c r="B7" s="570"/>
      <c r="C7" s="571"/>
      <c r="D7" s="571"/>
      <c r="E7" s="571"/>
      <c r="F7" s="243"/>
      <c r="G7" s="54" t="s">
        <v>85</v>
      </c>
      <c r="H7" s="55" t="s">
        <v>6</v>
      </c>
      <c r="I7" s="558"/>
      <c r="J7" s="558"/>
      <c r="K7" s="558"/>
      <c r="L7" s="118" t="s">
        <v>4</v>
      </c>
      <c r="M7" s="256"/>
      <c r="N7" s="181"/>
      <c r="O7" s="193"/>
    </row>
    <row r="8" spans="1:26" ht="18.95" customHeight="1">
      <c r="A8" s="565" t="s">
        <v>5</v>
      </c>
      <c r="B8" s="566"/>
      <c r="C8" s="528"/>
      <c r="D8" s="528"/>
      <c r="E8" s="528"/>
      <c r="F8" s="243"/>
      <c r="G8" s="54" t="s">
        <v>85</v>
      </c>
      <c r="H8" s="55" t="s">
        <v>8</v>
      </c>
      <c r="I8" s="558"/>
      <c r="J8" s="558"/>
      <c r="K8" s="558"/>
      <c r="L8" s="118" t="s">
        <v>4</v>
      </c>
      <c r="M8" s="256"/>
      <c r="N8" s="181"/>
    </row>
    <row r="9" spans="1:26" ht="18.95" customHeight="1">
      <c r="A9" s="565" t="s">
        <v>7</v>
      </c>
      <c r="B9" s="566"/>
      <c r="C9" s="528"/>
      <c r="D9" s="528"/>
      <c r="E9" s="528"/>
      <c r="F9" s="243"/>
      <c r="G9" s="244"/>
      <c r="H9" s="244"/>
      <c r="I9" s="52" t="s">
        <v>31</v>
      </c>
      <c r="J9" s="527"/>
      <c r="K9" s="527"/>
      <c r="L9" s="52" t="s">
        <v>32</v>
      </c>
      <c r="M9" s="256">
        <f>SUM(M6:M8)</f>
        <v>0</v>
      </c>
      <c r="N9" s="181"/>
    </row>
    <row r="10" spans="1:26" ht="19.5" customHeight="1" thickBot="1">
      <c r="A10" s="567"/>
      <c r="B10" s="568"/>
      <c r="C10" s="568"/>
      <c r="D10" s="568"/>
      <c r="E10" s="568"/>
      <c r="F10" s="568"/>
      <c r="G10" s="244"/>
      <c r="H10" s="244"/>
      <c r="I10" s="183"/>
      <c r="J10" s="546"/>
      <c r="K10" s="546"/>
      <c r="L10" s="183"/>
      <c r="M10" s="257"/>
      <c r="N10" s="181"/>
    </row>
    <row r="11" spans="1:26" ht="14.25" thickTop="1" thickBot="1">
      <c r="A11" s="180"/>
      <c r="B11" s="158" t="str">
        <f>G6</f>
        <v xml:space="preserve">d. </v>
      </c>
      <c r="C11" s="158" t="str">
        <f>G7</f>
        <v xml:space="preserve">d. </v>
      </c>
      <c r="D11" s="158" t="str">
        <f>G8</f>
        <v xml:space="preserve">d. </v>
      </c>
      <c r="E11" s="563"/>
      <c r="F11" s="563"/>
      <c r="G11" s="563"/>
      <c r="H11" s="563"/>
      <c r="I11" s="563"/>
      <c r="J11" s="563"/>
      <c r="K11" s="563"/>
      <c r="L11" s="563"/>
      <c r="M11" s="564"/>
      <c r="N11" s="262"/>
    </row>
    <row r="12" spans="1:26" ht="16.5" customHeight="1" thickTop="1">
      <c r="A12" s="98"/>
      <c r="B12" s="529" t="s">
        <v>93</v>
      </c>
      <c r="C12" s="530"/>
      <c r="D12" s="531"/>
      <c r="E12" s="522" t="s">
        <v>123</v>
      </c>
      <c r="F12" s="547" t="s">
        <v>9</v>
      </c>
      <c r="G12" s="548"/>
      <c r="H12" s="548"/>
      <c r="I12" s="548"/>
      <c r="J12" s="548"/>
      <c r="K12" s="549" t="s">
        <v>127</v>
      </c>
      <c r="L12" s="507" t="s">
        <v>110</v>
      </c>
      <c r="M12" s="508"/>
      <c r="N12" s="509"/>
    </row>
    <row r="13" spans="1:26" ht="53.1" customHeight="1" thickBot="1">
      <c r="A13" s="82" t="s">
        <v>10</v>
      </c>
      <c r="B13" s="191" t="s">
        <v>11</v>
      </c>
      <c r="C13" s="191" t="s">
        <v>86</v>
      </c>
      <c r="D13" s="192" t="s">
        <v>87</v>
      </c>
      <c r="E13" s="608"/>
      <c r="F13" s="188" t="s">
        <v>129</v>
      </c>
      <c r="G13" s="189" t="s">
        <v>119</v>
      </c>
      <c r="H13" s="189" t="s">
        <v>118</v>
      </c>
      <c r="I13" s="189" t="s">
        <v>120</v>
      </c>
      <c r="J13" s="190" t="s">
        <v>113</v>
      </c>
      <c r="K13" s="550"/>
      <c r="L13" s="510"/>
      <c r="M13" s="511"/>
      <c r="N13" s="512"/>
    </row>
    <row r="14" spans="1:26" s="3" customFormat="1" ht="18" customHeight="1" thickTop="1">
      <c r="A14" s="156">
        <v>1</v>
      </c>
      <c r="B14" s="238"/>
      <c r="C14" s="239"/>
      <c r="D14" s="238"/>
      <c r="E14" s="306">
        <f>SUM(B14:D14)</f>
        <v>0</v>
      </c>
      <c r="F14" s="240"/>
      <c r="G14" s="238"/>
      <c r="H14" s="238"/>
      <c r="I14" s="238"/>
      <c r="J14" s="241"/>
      <c r="K14" s="99"/>
      <c r="L14" s="605"/>
      <c r="M14" s="606"/>
      <c r="N14" s="607"/>
      <c r="O14" s="193"/>
      <c r="P14" s="42"/>
      <c r="Q14" s="42"/>
      <c r="R14" s="42"/>
      <c r="S14" s="42"/>
      <c r="T14" s="42"/>
      <c r="U14" s="42"/>
      <c r="V14" s="42"/>
      <c r="W14" s="42"/>
      <c r="X14" s="42"/>
      <c r="Y14" s="42"/>
      <c r="Z14" s="42"/>
    </row>
    <row r="15" spans="1:26" s="3" customFormat="1" ht="18" customHeight="1">
      <c r="A15" s="171">
        <v>2</v>
      </c>
      <c r="B15" s="238"/>
      <c r="C15" s="239"/>
      <c r="D15" s="238"/>
      <c r="E15" s="240">
        <f t="shared" ref="E15:E44" si="0">SUM(B15:D15)</f>
        <v>0</v>
      </c>
      <c r="F15" s="240"/>
      <c r="G15" s="238"/>
      <c r="H15" s="238"/>
      <c r="I15" s="238"/>
      <c r="J15" s="241"/>
      <c r="K15" s="271"/>
      <c r="L15" s="613"/>
      <c r="M15" s="614"/>
      <c r="N15" s="615"/>
      <c r="O15" s="193"/>
      <c r="P15" s="42"/>
      <c r="Q15" s="42"/>
      <c r="R15" s="42"/>
      <c r="S15" s="42"/>
      <c r="T15" s="42"/>
      <c r="U15" s="42"/>
      <c r="V15" s="42"/>
      <c r="W15" s="42"/>
      <c r="X15" s="42"/>
      <c r="Y15" s="42"/>
      <c r="Z15" s="42"/>
    </row>
    <row r="16" spans="1:26" s="3" customFormat="1" ht="18" customHeight="1">
      <c r="A16" s="171">
        <v>3</v>
      </c>
      <c r="B16" s="79"/>
      <c r="C16" s="92"/>
      <c r="D16" s="79"/>
      <c r="E16" s="298">
        <f t="shared" si="0"/>
        <v>0</v>
      </c>
      <c r="F16" s="238"/>
      <c r="G16" s="238"/>
      <c r="H16" s="238"/>
      <c r="I16" s="238"/>
      <c r="J16" s="241"/>
      <c r="K16" s="241"/>
      <c r="L16" s="516"/>
      <c r="M16" s="517"/>
      <c r="N16" s="518"/>
      <c r="O16" s="193"/>
      <c r="P16" s="42"/>
      <c r="Q16" s="42"/>
      <c r="R16" s="42"/>
      <c r="S16" s="42"/>
      <c r="T16" s="42"/>
      <c r="U16" s="42"/>
      <c r="V16" s="42"/>
      <c r="W16" s="42"/>
      <c r="X16" s="42"/>
      <c r="Y16" s="42"/>
      <c r="Z16" s="42"/>
    </row>
    <row r="17" spans="1:26" s="3" customFormat="1" ht="18" customHeight="1">
      <c r="A17" s="171">
        <v>4</v>
      </c>
      <c r="B17" s="75"/>
      <c r="C17" s="75"/>
      <c r="D17" s="75"/>
      <c r="E17" s="298">
        <f t="shared" si="0"/>
        <v>0</v>
      </c>
      <c r="F17" s="240" t="s">
        <v>96</v>
      </c>
      <c r="G17" s="238"/>
      <c r="H17" s="238"/>
      <c r="I17" s="238"/>
      <c r="J17" s="241"/>
      <c r="K17" s="241"/>
      <c r="L17" s="519" t="s">
        <v>174</v>
      </c>
      <c r="M17" s="520"/>
      <c r="N17" s="521"/>
      <c r="O17" s="193"/>
      <c r="P17" s="42"/>
      <c r="Q17" s="42"/>
      <c r="R17" s="42"/>
      <c r="S17" s="42"/>
      <c r="T17" s="42"/>
      <c r="U17" s="42"/>
      <c r="V17" s="42"/>
      <c r="W17" s="42"/>
      <c r="X17" s="42"/>
      <c r="Y17" s="42"/>
      <c r="Z17" s="42"/>
    </row>
    <row r="18" spans="1:26" s="3" customFormat="1" ht="18" customHeight="1">
      <c r="A18" s="171">
        <v>5</v>
      </c>
      <c r="B18" s="79"/>
      <c r="C18" s="79"/>
      <c r="D18" s="79"/>
      <c r="E18" s="298">
        <f t="shared" si="0"/>
        <v>0</v>
      </c>
      <c r="F18" s="238"/>
      <c r="G18" s="238"/>
      <c r="H18" s="238"/>
      <c r="I18" s="238"/>
      <c r="J18" s="241"/>
      <c r="K18" s="241"/>
      <c r="L18" s="516"/>
      <c r="M18" s="517"/>
      <c r="N18" s="518"/>
      <c r="O18" s="193"/>
      <c r="P18" s="42"/>
      <c r="Q18" s="42"/>
      <c r="R18" s="42"/>
      <c r="S18" s="42"/>
      <c r="T18" s="42"/>
      <c r="U18" s="42"/>
      <c r="V18" s="42"/>
      <c r="W18" s="42"/>
      <c r="X18" s="42"/>
      <c r="Y18" s="42"/>
      <c r="Z18" s="42"/>
    </row>
    <row r="19" spans="1:26" s="3" customFormat="1" ht="18" customHeight="1">
      <c r="A19" s="173">
        <v>6</v>
      </c>
      <c r="B19" s="75"/>
      <c r="C19" s="93"/>
      <c r="D19" s="75"/>
      <c r="E19" s="74">
        <f t="shared" si="0"/>
        <v>0</v>
      </c>
      <c r="F19" s="75"/>
      <c r="G19" s="75"/>
      <c r="H19" s="75"/>
      <c r="I19" s="75"/>
      <c r="J19" s="99"/>
      <c r="K19" s="99"/>
      <c r="L19" s="516"/>
      <c r="M19" s="517"/>
      <c r="N19" s="518"/>
      <c r="O19" s="193"/>
      <c r="P19" s="42"/>
      <c r="Q19" s="42"/>
      <c r="R19" s="42"/>
      <c r="S19" s="42"/>
      <c r="T19" s="42"/>
      <c r="U19" s="42"/>
      <c r="V19" s="42"/>
      <c r="W19" s="42"/>
      <c r="X19" s="42"/>
      <c r="Y19" s="42"/>
      <c r="Z19" s="42"/>
    </row>
    <row r="20" spans="1:26" s="3" customFormat="1" ht="18" customHeight="1" thickBot="1">
      <c r="A20" s="481">
        <v>7</v>
      </c>
      <c r="B20" s="280"/>
      <c r="C20" s="281"/>
      <c r="D20" s="280"/>
      <c r="E20" s="282">
        <f t="shared" si="0"/>
        <v>0</v>
      </c>
      <c r="F20" s="280"/>
      <c r="G20" s="280"/>
      <c r="H20" s="280"/>
      <c r="I20" s="280"/>
      <c r="J20" s="283"/>
      <c r="K20" s="234">
        <f>IF(SUM(E14:E20)&gt;40, SUM(E14:E20)-40, 0)</f>
        <v>0</v>
      </c>
      <c r="L20" s="724"/>
      <c r="M20" s="725"/>
      <c r="N20" s="726"/>
      <c r="O20" s="193"/>
      <c r="P20" s="42"/>
      <c r="Q20" s="42"/>
      <c r="R20" s="42"/>
      <c r="S20" s="42"/>
      <c r="T20" s="42"/>
      <c r="U20" s="42"/>
      <c r="V20" s="42"/>
      <c r="W20" s="42"/>
      <c r="X20" s="42"/>
      <c r="Y20" s="42"/>
      <c r="Z20" s="42"/>
    </row>
    <row r="21" spans="1:26" s="3" customFormat="1" ht="18" customHeight="1">
      <c r="A21" s="154">
        <v>8</v>
      </c>
      <c r="B21" s="238"/>
      <c r="C21" s="239"/>
      <c r="D21" s="238"/>
      <c r="E21" s="240">
        <f t="shared" si="0"/>
        <v>0</v>
      </c>
      <c r="F21" s="238"/>
      <c r="G21" s="238"/>
      <c r="H21" s="238"/>
      <c r="I21" s="238"/>
      <c r="J21" s="241"/>
      <c r="K21" s="271"/>
      <c r="L21" s="498"/>
      <c r="M21" s="499"/>
      <c r="N21" s="500"/>
      <c r="O21" s="193"/>
      <c r="P21" s="42"/>
      <c r="Q21" s="42"/>
      <c r="R21" s="42"/>
      <c r="S21" s="42"/>
      <c r="T21" s="42"/>
      <c r="U21" s="42"/>
      <c r="V21" s="42"/>
      <c r="W21" s="42"/>
      <c r="X21" s="42"/>
      <c r="Y21" s="42"/>
      <c r="Z21" s="42"/>
    </row>
    <row r="22" spans="1:26" s="3" customFormat="1" ht="18" customHeight="1">
      <c r="A22" s="171">
        <v>9</v>
      </c>
      <c r="B22" s="238"/>
      <c r="C22" s="239"/>
      <c r="D22" s="238"/>
      <c r="E22" s="240">
        <f t="shared" si="0"/>
        <v>0</v>
      </c>
      <c r="F22" s="238"/>
      <c r="G22" s="238"/>
      <c r="H22" s="238"/>
      <c r="I22" s="238"/>
      <c r="J22" s="241"/>
      <c r="K22" s="241"/>
      <c r="L22" s="498"/>
      <c r="M22" s="499"/>
      <c r="N22" s="500"/>
      <c r="O22" s="193"/>
      <c r="P22" s="42"/>
      <c r="Q22" s="42"/>
      <c r="R22" s="42"/>
      <c r="S22" s="42"/>
      <c r="T22" s="42"/>
      <c r="U22" s="42"/>
      <c r="V22" s="42"/>
      <c r="W22" s="42"/>
      <c r="X22" s="42"/>
      <c r="Y22" s="42"/>
      <c r="Z22" s="42"/>
    </row>
    <row r="23" spans="1:26" s="3" customFormat="1" ht="18" customHeight="1">
      <c r="A23" s="171">
        <v>10</v>
      </c>
      <c r="B23" s="79"/>
      <c r="C23" s="92"/>
      <c r="D23" s="79"/>
      <c r="E23" s="298">
        <f t="shared" si="0"/>
        <v>0</v>
      </c>
      <c r="F23" s="238"/>
      <c r="G23" s="238"/>
      <c r="H23" s="238"/>
      <c r="I23" s="238"/>
      <c r="J23" s="241"/>
      <c r="K23" s="241"/>
      <c r="L23" s="582"/>
      <c r="M23" s="583"/>
      <c r="N23" s="584"/>
      <c r="O23" s="193"/>
      <c r="P23" s="42"/>
      <c r="Q23" s="42"/>
      <c r="R23" s="42"/>
      <c r="S23" s="42"/>
      <c r="T23" s="42"/>
      <c r="U23" s="42"/>
      <c r="V23" s="42"/>
      <c r="W23" s="42"/>
      <c r="X23" s="42"/>
      <c r="Y23" s="42"/>
      <c r="Z23" s="42"/>
    </row>
    <row r="24" spans="1:26" s="3" customFormat="1" ht="18" customHeight="1">
      <c r="A24" s="171">
        <v>11</v>
      </c>
      <c r="B24" s="79"/>
      <c r="C24" s="92"/>
      <c r="D24" s="79"/>
      <c r="E24" s="298">
        <f t="shared" si="0"/>
        <v>0</v>
      </c>
      <c r="F24" s="238"/>
      <c r="G24" s="238"/>
      <c r="H24" s="238"/>
      <c r="I24" s="238"/>
      <c r="J24" s="241"/>
      <c r="K24" s="241"/>
      <c r="L24" s="516"/>
      <c r="M24" s="517"/>
      <c r="N24" s="518"/>
      <c r="O24" s="193"/>
      <c r="P24" s="42"/>
      <c r="Q24" s="42"/>
      <c r="R24" s="42"/>
      <c r="S24" s="42"/>
      <c r="T24" s="42"/>
      <c r="U24" s="42"/>
      <c r="V24" s="42"/>
      <c r="W24" s="42"/>
      <c r="X24" s="42"/>
      <c r="Y24" s="42"/>
      <c r="Z24" s="42"/>
    </row>
    <row r="25" spans="1:26" s="3" customFormat="1" ht="18" customHeight="1">
      <c r="A25" s="171">
        <v>12</v>
      </c>
      <c r="B25" s="79"/>
      <c r="C25" s="79"/>
      <c r="D25" s="79"/>
      <c r="E25" s="298">
        <f t="shared" si="0"/>
        <v>0</v>
      </c>
      <c r="F25" s="238"/>
      <c r="G25" s="238"/>
      <c r="H25" s="238"/>
      <c r="I25" s="238"/>
      <c r="J25" s="241"/>
      <c r="K25" s="241"/>
      <c r="L25" s="516"/>
      <c r="M25" s="517"/>
      <c r="N25" s="518"/>
      <c r="O25" s="193"/>
      <c r="P25" s="42"/>
      <c r="Q25" s="42"/>
      <c r="R25" s="42"/>
      <c r="S25" s="42"/>
      <c r="T25" s="42"/>
      <c r="U25" s="42"/>
      <c r="V25" s="42"/>
      <c r="W25" s="42"/>
      <c r="X25" s="42"/>
      <c r="Y25" s="42"/>
      <c r="Z25" s="42"/>
    </row>
    <row r="26" spans="1:26" s="3" customFormat="1" ht="18" customHeight="1">
      <c r="A26" s="173">
        <v>13</v>
      </c>
      <c r="B26" s="75"/>
      <c r="C26" s="93"/>
      <c r="D26" s="75"/>
      <c r="E26" s="74">
        <f t="shared" si="0"/>
        <v>0</v>
      </c>
      <c r="F26" s="75"/>
      <c r="G26" s="75"/>
      <c r="H26" s="75"/>
      <c r="I26" s="75"/>
      <c r="J26" s="99"/>
      <c r="K26" s="99"/>
      <c r="L26" s="516"/>
      <c r="M26" s="517"/>
      <c r="N26" s="518"/>
      <c r="O26" s="193"/>
      <c r="P26" s="42"/>
      <c r="Q26" s="42"/>
      <c r="R26" s="42"/>
      <c r="S26" s="42"/>
      <c r="T26" s="42"/>
      <c r="U26" s="42"/>
      <c r="V26" s="42"/>
      <c r="W26" s="42"/>
      <c r="X26" s="42"/>
      <c r="Y26" s="42"/>
      <c r="Z26" s="42"/>
    </row>
    <row r="27" spans="1:26" s="3" customFormat="1" ht="18" customHeight="1" thickBot="1">
      <c r="A27" s="481">
        <v>14</v>
      </c>
      <c r="B27" s="280"/>
      <c r="C27" s="281"/>
      <c r="D27" s="280"/>
      <c r="E27" s="282">
        <f t="shared" si="0"/>
        <v>0</v>
      </c>
      <c r="F27" s="280"/>
      <c r="G27" s="280"/>
      <c r="H27" s="280"/>
      <c r="I27" s="280"/>
      <c r="J27" s="283"/>
      <c r="K27" s="234">
        <f>IF(SUM(E21:E27)&gt;40, SUM(E21:E27)-40, 0)</f>
        <v>0</v>
      </c>
      <c r="L27" s="724"/>
      <c r="M27" s="725"/>
      <c r="N27" s="726"/>
      <c r="O27" s="193"/>
      <c r="P27" s="42"/>
      <c r="Q27" s="42"/>
      <c r="R27" s="42"/>
      <c r="S27" s="42"/>
      <c r="T27" s="42"/>
      <c r="U27" s="42"/>
      <c r="V27" s="42"/>
      <c r="W27" s="42"/>
      <c r="X27" s="42"/>
      <c r="Y27" s="42"/>
      <c r="Z27" s="42"/>
    </row>
    <row r="28" spans="1:26" s="3" customFormat="1" ht="18" customHeight="1">
      <c r="A28" s="154">
        <v>15</v>
      </c>
      <c r="B28" s="238"/>
      <c r="C28" s="239"/>
      <c r="D28" s="238"/>
      <c r="E28" s="240">
        <f t="shared" si="0"/>
        <v>0</v>
      </c>
      <c r="F28" s="238"/>
      <c r="G28" s="238"/>
      <c r="H28" s="238"/>
      <c r="I28" s="238"/>
      <c r="J28" s="241"/>
      <c r="K28" s="241"/>
      <c r="L28" s="498"/>
      <c r="M28" s="499"/>
      <c r="N28" s="500"/>
      <c r="O28" s="193"/>
      <c r="P28" s="42"/>
      <c r="Q28" s="42"/>
      <c r="R28" s="42"/>
      <c r="S28" s="42"/>
      <c r="T28" s="42"/>
      <c r="U28" s="42"/>
      <c r="V28" s="42"/>
      <c r="W28" s="42"/>
      <c r="X28" s="42"/>
      <c r="Y28" s="42"/>
      <c r="Z28" s="42"/>
    </row>
    <row r="29" spans="1:26" s="3" customFormat="1" ht="18" customHeight="1">
      <c r="A29" s="171">
        <v>16</v>
      </c>
      <c r="B29" s="238"/>
      <c r="C29" s="238"/>
      <c r="D29" s="238"/>
      <c r="E29" s="89">
        <f t="shared" si="0"/>
        <v>0</v>
      </c>
      <c r="F29" s="240"/>
      <c r="G29" s="238"/>
      <c r="H29" s="238"/>
      <c r="I29" s="238"/>
      <c r="J29" s="241"/>
      <c r="K29" s="271"/>
      <c r="L29" s="613"/>
      <c r="M29" s="614"/>
      <c r="N29" s="615"/>
      <c r="O29" s="193"/>
      <c r="P29" s="42"/>
      <c r="Q29" s="42"/>
      <c r="R29" s="42"/>
      <c r="S29" s="42"/>
      <c r="T29" s="42"/>
      <c r="U29" s="42"/>
      <c r="V29" s="42"/>
      <c r="W29" s="42"/>
      <c r="X29" s="42"/>
      <c r="Y29" s="42"/>
      <c r="Z29" s="42"/>
    </row>
    <row r="30" spans="1:26" s="3" customFormat="1" ht="18" customHeight="1">
      <c r="A30" s="171">
        <v>17</v>
      </c>
      <c r="B30" s="79"/>
      <c r="C30" s="92"/>
      <c r="D30" s="79"/>
      <c r="E30" s="298">
        <f t="shared" si="0"/>
        <v>0</v>
      </c>
      <c r="F30" s="238"/>
      <c r="G30" s="238"/>
      <c r="H30" s="238"/>
      <c r="I30" s="238"/>
      <c r="J30" s="241"/>
      <c r="K30" s="241"/>
      <c r="L30" s="579"/>
      <c r="M30" s="580"/>
      <c r="N30" s="581"/>
      <c r="O30" s="193"/>
      <c r="P30" s="42"/>
      <c r="Q30" s="42"/>
      <c r="R30" s="42"/>
      <c r="S30" s="42"/>
      <c r="T30" s="42"/>
      <c r="U30" s="42"/>
      <c r="V30" s="42"/>
      <c r="W30" s="42"/>
      <c r="X30" s="42"/>
      <c r="Y30" s="42"/>
      <c r="Z30" s="42"/>
    </row>
    <row r="31" spans="1:26" s="3" customFormat="1" ht="18" customHeight="1">
      <c r="A31" s="172">
        <v>18</v>
      </c>
      <c r="B31" s="75"/>
      <c r="C31" s="75"/>
      <c r="D31" s="75"/>
      <c r="E31" s="298">
        <f t="shared" si="0"/>
        <v>0</v>
      </c>
      <c r="F31" s="240"/>
      <c r="G31" s="238"/>
      <c r="H31" s="238"/>
      <c r="I31" s="238"/>
      <c r="J31" s="241"/>
      <c r="K31" s="241"/>
      <c r="L31" s="576"/>
      <c r="M31" s="577"/>
      <c r="N31" s="578"/>
      <c r="O31" s="193"/>
      <c r="P31" s="42"/>
      <c r="Q31" s="42"/>
      <c r="R31" s="42"/>
      <c r="S31" s="42"/>
      <c r="T31" s="42"/>
      <c r="U31" s="42"/>
      <c r="V31" s="42"/>
      <c r="W31" s="42"/>
      <c r="X31" s="42"/>
      <c r="Y31" s="42"/>
      <c r="Z31" s="42"/>
    </row>
    <row r="32" spans="1:26" s="3" customFormat="1" ht="18" customHeight="1">
      <c r="A32" s="172">
        <v>19</v>
      </c>
      <c r="B32" s="75"/>
      <c r="C32" s="75"/>
      <c r="D32" s="75"/>
      <c r="E32" s="298">
        <f t="shared" si="0"/>
        <v>0</v>
      </c>
      <c r="F32" s="240"/>
      <c r="G32" s="238"/>
      <c r="H32" s="238"/>
      <c r="I32" s="238"/>
      <c r="J32" s="241"/>
      <c r="K32" s="241"/>
      <c r="L32" s="576"/>
      <c r="M32" s="577"/>
      <c r="N32" s="578"/>
      <c r="O32" s="193"/>
      <c r="P32" s="42"/>
      <c r="Q32" s="42"/>
      <c r="R32" s="42"/>
      <c r="S32" s="42"/>
      <c r="T32" s="42"/>
      <c r="U32" s="42"/>
      <c r="V32" s="42"/>
      <c r="W32" s="42"/>
      <c r="X32" s="42"/>
      <c r="Y32" s="42"/>
      <c r="Z32" s="42"/>
    </row>
    <row r="33" spans="1:26" s="3" customFormat="1" ht="18" customHeight="1">
      <c r="A33" s="173">
        <v>20</v>
      </c>
      <c r="B33" s="75"/>
      <c r="C33" s="75"/>
      <c r="D33" s="75"/>
      <c r="E33" s="74">
        <f t="shared" si="0"/>
        <v>0</v>
      </c>
      <c r="F33" s="75"/>
      <c r="G33" s="75"/>
      <c r="H33" s="75"/>
      <c r="I33" s="75"/>
      <c r="J33" s="99"/>
      <c r="K33" s="99"/>
      <c r="L33" s="516"/>
      <c r="M33" s="517"/>
      <c r="N33" s="518"/>
      <c r="O33" s="193"/>
      <c r="P33" s="42"/>
      <c r="Q33" s="42"/>
      <c r="R33" s="42"/>
      <c r="S33" s="42"/>
      <c r="T33" s="42"/>
      <c r="U33" s="42"/>
      <c r="V33" s="42"/>
      <c r="W33" s="42"/>
      <c r="X33" s="42"/>
      <c r="Y33" s="42"/>
      <c r="Z33" s="42"/>
    </row>
    <row r="34" spans="1:26" s="3" customFormat="1" ht="18" customHeight="1" thickBot="1">
      <c r="A34" s="482">
        <v>21</v>
      </c>
      <c r="B34" s="280"/>
      <c r="C34" s="280"/>
      <c r="D34" s="280"/>
      <c r="E34" s="282">
        <f t="shared" si="0"/>
        <v>0</v>
      </c>
      <c r="F34" s="280"/>
      <c r="G34" s="280"/>
      <c r="H34" s="280"/>
      <c r="I34" s="280"/>
      <c r="J34" s="283"/>
      <c r="K34" s="493">
        <f>IF(SUM(E28:E34)&gt;40, SUM(E28:E34)-40, 0)</f>
        <v>0</v>
      </c>
      <c r="L34" s="727"/>
      <c r="M34" s="728"/>
      <c r="N34" s="729"/>
      <c r="O34" s="193"/>
      <c r="P34" s="42"/>
      <c r="Q34" s="42"/>
      <c r="R34" s="42"/>
      <c r="S34" s="42"/>
      <c r="T34" s="42"/>
      <c r="U34" s="42"/>
      <c r="V34" s="42"/>
      <c r="W34" s="42"/>
      <c r="X34" s="42"/>
      <c r="Y34" s="42"/>
      <c r="Z34" s="42"/>
    </row>
    <row r="35" spans="1:26" s="3" customFormat="1" ht="18" customHeight="1">
      <c r="A35" s="155">
        <v>22</v>
      </c>
      <c r="B35" s="238"/>
      <c r="C35" s="239"/>
      <c r="D35" s="238"/>
      <c r="E35" s="240">
        <f t="shared" si="0"/>
        <v>0</v>
      </c>
      <c r="F35" s="238"/>
      <c r="G35" s="238"/>
      <c r="H35" s="238"/>
      <c r="I35" s="238"/>
      <c r="J35" s="241"/>
      <c r="K35" s="233"/>
      <c r="L35" s="498"/>
      <c r="M35" s="499"/>
      <c r="N35" s="500"/>
      <c r="O35" s="193"/>
      <c r="P35" s="42"/>
      <c r="Q35" s="42"/>
      <c r="R35" s="42"/>
      <c r="S35" s="42"/>
      <c r="T35" s="42"/>
      <c r="U35" s="42"/>
      <c r="V35" s="42"/>
      <c r="W35" s="42"/>
      <c r="X35" s="42"/>
      <c r="Y35" s="42"/>
      <c r="Z35" s="42"/>
    </row>
    <row r="36" spans="1:26" s="3" customFormat="1" ht="18" customHeight="1">
      <c r="A36" s="171">
        <v>23</v>
      </c>
      <c r="B36" s="238"/>
      <c r="C36" s="239"/>
      <c r="D36" s="238"/>
      <c r="E36" s="89">
        <f t="shared" si="0"/>
        <v>0</v>
      </c>
      <c r="F36" s="238"/>
      <c r="G36" s="238"/>
      <c r="H36" s="238"/>
      <c r="I36" s="238"/>
      <c r="J36" s="241"/>
      <c r="K36" s="271"/>
      <c r="L36" s="498"/>
      <c r="M36" s="499"/>
      <c r="N36" s="500"/>
      <c r="O36" s="193"/>
      <c r="P36" s="42"/>
      <c r="Q36" s="42"/>
      <c r="R36" s="42"/>
      <c r="S36" s="42"/>
      <c r="T36" s="42"/>
      <c r="U36" s="42"/>
      <c r="V36" s="42"/>
      <c r="W36" s="42"/>
      <c r="X36" s="42"/>
      <c r="Y36" s="42"/>
      <c r="Z36" s="42"/>
    </row>
    <row r="37" spans="1:26" s="3" customFormat="1" ht="18" customHeight="1">
      <c r="A37" s="171">
        <v>24</v>
      </c>
      <c r="B37" s="79"/>
      <c r="C37" s="92"/>
      <c r="D37" s="79"/>
      <c r="E37" s="298">
        <f t="shared" si="0"/>
        <v>0</v>
      </c>
      <c r="F37" s="238"/>
      <c r="G37" s="238"/>
      <c r="H37" s="238"/>
      <c r="I37" s="238"/>
      <c r="J37" s="241"/>
      <c r="K37" s="241"/>
      <c r="L37" s="582"/>
      <c r="M37" s="583"/>
      <c r="N37" s="584"/>
      <c r="O37" s="193"/>
      <c r="P37" s="42"/>
      <c r="Q37" s="42"/>
      <c r="R37" s="42"/>
      <c r="S37" s="42"/>
      <c r="T37" s="42"/>
      <c r="U37" s="42"/>
      <c r="V37" s="42"/>
      <c r="W37" s="42"/>
      <c r="X37" s="42"/>
      <c r="Y37" s="42"/>
      <c r="Z37" s="42"/>
    </row>
    <row r="38" spans="1:26" s="3" customFormat="1" ht="18" customHeight="1">
      <c r="A38" s="172">
        <v>25</v>
      </c>
      <c r="B38" s="79"/>
      <c r="C38" s="79"/>
      <c r="D38" s="79"/>
      <c r="E38" s="298">
        <f t="shared" si="0"/>
        <v>0</v>
      </c>
      <c r="F38" s="238"/>
      <c r="G38" s="238"/>
      <c r="H38" s="238"/>
      <c r="I38" s="238"/>
      <c r="J38" s="241"/>
      <c r="K38" s="241"/>
      <c r="L38" s="582"/>
      <c r="M38" s="583"/>
      <c r="N38" s="584"/>
      <c r="O38" s="193"/>
      <c r="P38" s="42"/>
      <c r="Q38" s="42"/>
      <c r="R38" s="42"/>
      <c r="S38" s="42"/>
      <c r="T38" s="42"/>
      <c r="U38" s="42"/>
      <c r="V38" s="42"/>
      <c r="W38" s="42"/>
      <c r="X38" s="42"/>
      <c r="Y38" s="42"/>
      <c r="Z38" s="42"/>
    </row>
    <row r="39" spans="1:26" s="3" customFormat="1" ht="18" customHeight="1">
      <c r="A39" s="172">
        <v>26</v>
      </c>
      <c r="B39" s="79"/>
      <c r="C39" s="79"/>
      <c r="D39" s="79"/>
      <c r="E39" s="298">
        <f t="shared" si="0"/>
        <v>0</v>
      </c>
      <c r="F39" s="238"/>
      <c r="G39" s="238"/>
      <c r="H39" s="238"/>
      <c r="I39" s="238"/>
      <c r="J39" s="241"/>
      <c r="K39" s="241"/>
      <c r="L39" s="582"/>
      <c r="M39" s="583"/>
      <c r="N39" s="584"/>
      <c r="O39" s="193"/>
      <c r="P39" s="42"/>
      <c r="Q39" s="42"/>
      <c r="R39" s="42"/>
      <c r="S39" s="42"/>
      <c r="T39" s="42"/>
      <c r="U39" s="42"/>
      <c r="V39" s="42"/>
      <c r="W39" s="42"/>
      <c r="X39" s="42"/>
      <c r="Y39" s="42"/>
      <c r="Z39" s="42"/>
    </row>
    <row r="40" spans="1:26" s="3" customFormat="1" ht="18" customHeight="1">
      <c r="A40" s="173">
        <v>27</v>
      </c>
      <c r="B40" s="75"/>
      <c r="C40" s="93"/>
      <c r="D40" s="75"/>
      <c r="E40" s="74">
        <f t="shared" si="0"/>
        <v>0</v>
      </c>
      <c r="F40" s="75"/>
      <c r="G40" s="75"/>
      <c r="H40" s="75"/>
      <c r="I40" s="75"/>
      <c r="J40" s="99"/>
      <c r="K40" s="99"/>
      <c r="L40" s="516"/>
      <c r="M40" s="517"/>
      <c r="N40" s="518"/>
      <c r="O40" s="193"/>
      <c r="P40" s="42"/>
      <c r="Q40" s="42"/>
      <c r="R40" s="42"/>
      <c r="S40" s="42"/>
      <c r="T40" s="42"/>
      <c r="U40" s="42"/>
      <c r="V40" s="42"/>
      <c r="W40" s="42"/>
      <c r="X40" s="42"/>
      <c r="Y40" s="42"/>
      <c r="Z40" s="42"/>
    </row>
    <row r="41" spans="1:26" s="3" customFormat="1" ht="18" customHeight="1" thickBot="1">
      <c r="A41" s="482">
        <v>28</v>
      </c>
      <c r="B41" s="280"/>
      <c r="C41" s="281"/>
      <c r="D41" s="280"/>
      <c r="E41" s="282">
        <f t="shared" si="0"/>
        <v>0</v>
      </c>
      <c r="F41" s="280"/>
      <c r="G41" s="280"/>
      <c r="H41" s="280"/>
      <c r="I41" s="280"/>
      <c r="J41" s="283"/>
      <c r="K41" s="493">
        <f>IF(SUM(E35:E41)&gt;40, SUM(E35:E41)-40, 0)</f>
        <v>0</v>
      </c>
      <c r="L41" s="724"/>
      <c r="M41" s="725"/>
      <c r="N41" s="726"/>
      <c r="O41" s="193"/>
      <c r="P41" s="42"/>
      <c r="Q41" s="42"/>
      <c r="R41" s="42"/>
      <c r="S41" s="42"/>
      <c r="T41" s="42"/>
      <c r="U41" s="42"/>
      <c r="V41" s="42"/>
      <c r="W41" s="42"/>
      <c r="X41" s="42"/>
      <c r="Y41" s="42"/>
      <c r="Z41" s="42"/>
    </row>
    <row r="42" spans="1:26" s="3" customFormat="1" ht="18" customHeight="1">
      <c r="A42" s="155">
        <v>29</v>
      </c>
      <c r="B42" s="238"/>
      <c r="C42" s="239"/>
      <c r="D42" s="238"/>
      <c r="E42" s="240">
        <f t="shared" si="0"/>
        <v>0</v>
      </c>
      <c r="F42" s="238"/>
      <c r="G42" s="238"/>
      <c r="H42" s="238"/>
      <c r="I42" s="238"/>
      <c r="J42" s="241"/>
      <c r="K42" s="233"/>
      <c r="L42" s="498"/>
      <c r="M42" s="499"/>
      <c r="N42" s="500"/>
      <c r="O42" s="193"/>
      <c r="P42" s="42"/>
      <c r="Q42" s="42"/>
      <c r="R42" s="42"/>
      <c r="S42" s="42"/>
      <c r="T42" s="42"/>
      <c r="U42" s="42"/>
      <c r="V42" s="42"/>
      <c r="W42" s="42"/>
      <c r="X42" s="42"/>
      <c r="Y42" s="42"/>
      <c r="Z42" s="42"/>
    </row>
    <row r="43" spans="1:26" s="3" customFormat="1" ht="18" customHeight="1">
      <c r="A43" s="171">
        <v>30</v>
      </c>
      <c r="B43" s="238"/>
      <c r="C43" s="239"/>
      <c r="D43" s="238"/>
      <c r="E43" s="240">
        <f t="shared" si="0"/>
        <v>0</v>
      </c>
      <c r="F43" s="238"/>
      <c r="G43" s="238"/>
      <c r="H43" s="238"/>
      <c r="I43" s="238"/>
      <c r="J43" s="241"/>
      <c r="K43" s="271"/>
      <c r="L43" s="498"/>
      <c r="M43" s="499"/>
      <c r="N43" s="500"/>
      <c r="O43" s="193"/>
      <c r="P43" s="42"/>
      <c r="Q43" s="42"/>
      <c r="R43" s="42"/>
      <c r="S43" s="42"/>
      <c r="T43" s="42"/>
      <c r="U43" s="42"/>
      <c r="V43" s="42"/>
      <c r="W43" s="42"/>
      <c r="X43" s="42"/>
      <c r="Y43" s="42"/>
      <c r="Z43" s="42"/>
    </row>
    <row r="44" spans="1:26" s="3" customFormat="1" ht="18" customHeight="1">
      <c r="A44" s="171">
        <v>31</v>
      </c>
      <c r="B44" s="79"/>
      <c r="C44" s="92"/>
      <c r="D44" s="79"/>
      <c r="E44" s="298">
        <f t="shared" si="0"/>
        <v>0</v>
      </c>
      <c r="F44" s="238"/>
      <c r="G44" s="238"/>
      <c r="H44" s="238"/>
      <c r="I44" s="238"/>
      <c r="J44" s="241"/>
      <c r="K44" s="99"/>
      <c r="L44" s="582"/>
      <c r="M44" s="583"/>
      <c r="N44" s="584"/>
      <c r="O44" s="193"/>
      <c r="P44" s="42"/>
      <c r="Q44" s="42"/>
      <c r="R44" s="42"/>
      <c r="S44" s="42"/>
      <c r="T44" s="42"/>
      <c r="U44" s="42"/>
      <c r="V44" s="42"/>
      <c r="W44" s="42"/>
      <c r="X44" s="42"/>
      <c r="Y44" s="42"/>
      <c r="Z44" s="42"/>
    </row>
    <row r="45" spans="1:26" s="3" customFormat="1" ht="18" customHeight="1" thickBot="1">
      <c r="A45" s="76"/>
      <c r="B45" s="84"/>
      <c r="C45" s="186"/>
      <c r="D45" s="187"/>
      <c r="E45" s="80"/>
      <c r="F45" s="78"/>
      <c r="G45" s="77"/>
      <c r="H45" s="78"/>
      <c r="I45" s="77"/>
      <c r="J45" s="101"/>
      <c r="K45" s="182"/>
      <c r="L45" s="593"/>
      <c r="M45" s="594"/>
      <c r="N45" s="595"/>
      <c r="O45" s="193"/>
      <c r="P45" s="42"/>
      <c r="Q45" s="42"/>
      <c r="R45" s="42"/>
      <c r="S45" s="42"/>
      <c r="T45" s="42"/>
      <c r="U45" s="42"/>
      <c r="V45" s="42"/>
      <c r="W45" s="42"/>
      <c r="X45" s="42"/>
      <c r="Y45" s="42"/>
      <c r="Z45" s="42"/>
    </row>
    <row r="46" spans="1:26" ht="18" customHeight="1" thickTop="1" thickBot="1">
      <c r="A46" s="97" t="s">
        <v>12</v>
      </c>
      <c r="B46" s="86">
        <f>SUM(B14:B44)</f>
        <v>0</v>
      </c>
      <c r="C46" s="85">
        <f>SUM(C14:C44)</f>
        <v>0</v>
      </c>
      <c r="D46" s="85">
        <f>SUM(D14:D44)</f>
        <v>0</v>
      </c>
      <c r="E46" s="83">
        <f t="shared" ref="E46:K46" si="1">SUM(E14:E44)</f>
        <v>0</v>
      </c>
      <c r="F46" s="72">
        <f t="shared" si="1"/>
        <v>0</v>
      </c>
      <c r="G46" s="73">
        <f t="shared" si="1"/>
        <v>0</v>
      </c>
      <c r="H46" s="176">
        <f t="shared" si="1"/>
        <v>0</v>
      </c>
      <c r="I46" s="177">
        <f t="shared" si="1"/>
        <v>0</v>
      </c>
      <c r="J46" s="184">
        <f>SUM(J14:J44)</f>
        <v>0</v>
      </c>
      <c r="K46" s="176">
        <f t="shared" si="1"/>
        <v>0</v>
      </c>
      <c r="L46" s="585"/>
      <c r="M46" s="586"/>
      <c r="N46" s="259"/>
    </row>
    <row r="47" spans="1:26" ht="16.5" thickTop="1">
      <c r="A47" s="39" t="s">
        <v>13</v>
      </c>
      <c r="B47" s="40"/>
      <c r="C47" s="81"/>
      <c r="D47" s="108"/>
      <c r="E47" s="108"/>
      <c r="F47" s="109"/>
      <c r="G47" s="108"/>
      <c r="H47" s="108"/>
      <c r="I47" s="108"/>
      <c r="J47" s="109"/>
      <c r="K47" s="108"/>
      <c r="L47" s="197"/>
      <c r="M47" s="250"/>
      <c r="N47" s="259"/>
    </row>
    <row r="48" spans="1:26" ht="18">
      <c r="A48" s="113"/>
      <c r="B48" s="110"/>
      <c r="C48" s="110"/>
      <c r="D48" s="110"/>
      <c r="E48" s="110"/>
      <c r="F48" s="545"/>
      <c r="G48" s="545"/>
      <c r="H48" s="545"/>
      <c r="I48" s="545"/>
      <c r="J48" s="198"/>
      <c r="K48" s="198"/>
      <c r="L48" s="198"/>
      <c r="M48" s="251"/>
      <c r="N48" s="259"/>
    </row>
    <row r="49" spans="1:14" s="131" customFormat="1">
      <c r="A49" s="41" t="s">
        <v>14</v>
      </c>
      <c r="B49" s="2"/>
      <c r="C49" s="111"/>
      <c r="D49" s="543" t="s">
        <v>10</v>
      </c>
      <c r="E49" s="543"/>
      <c r="F49" s="545"/>
      <c r="G49" s="545"/>
      <c r="H49" s="545"/>
      <c r="I49" s="545"/>
      <c r="J49" s="246"/>
      <c r="K49" s="198"/>
      <c r="L49" s="198"/>
      <c r="M49" s="251"/>
      <c r="N49" s="265"/>
    </row>
    <row r="50" spans="1:14" s="131" customFormat="1">
      <c r="A50" s="180"/>
      <c r="B50" s="193"/>
      <c r="C50" s="193"/>
      <c r="D50" s="193"/>
      <c r="E50" s="193"/>
      <c r="F50" s="545"/>
      <c r="G50" s="545"/>
      <c r="H50" s="545"/>
      <c r="I50" s="545"/>
      <c r="J50" s="542"/>
      <c r="K50" s="198"/>
      <c r="L50" s="198"/>
      <c r="M50" s="251"/>
      <c r="N50" s="266"/>
    </row>
    <row r="51" spans="1:14" s="131" customFormat="1" ht="15.95" customHeight="1">
      <c r="A51" s="112"/>
      <c r="B51" s="105"/>
      <c r="C51" s="105"/>
      <c r="D51" s="105"/>
      <c r="E51" s="105"/>
      <c r="F51" s="544"/>
      <c r="G51" s="544"/>
      <c r="H51" s="544"/>
      <c r="I51" s="544"/>
      <c r="J51" s="542"/>
      <c r="K51" s="199"/>
      <c r="L51" s="199"/>
      <c r="M51" s="252"/>
      <c r="N51" s="260"/>
    </row>
    <row r="52" spans="1:14" s="131" customFormat="1" ht="15.95" customHeight="1">
      <c r="A52" s="41" t="s">
        <v>16</v>
      </c>
      <c r="B52" s="111"/>
      <c r="C52" s="111"/>
      <c r="D52" s="543" t="s">
        <v>10</v>
      </c>
      <c r="E52" s="543"/>
      <c r="F52" s="544"/>
      <c r="G52" s="544"/>
      <c r="H52" s="544"/>
      <c r="I52" s="544"/>
      <c r="J52" s="542"/>
      <c r="K52" s="199"/>
      <c r="L52" s="199"/>
      <c r="M52" s="253"/>
      <c r="N52" s="267"/>
    </row>
    <row r="53" spans="1:14" s="131" customFormat="1" ht="15.95" customHeight="1">
      <c r="A53" s="180"/>
      <c r="B53" s="193"/>
      <c r="C53" s="193"/>
      <c r="D53" s="193"/>
      <c r="E53" s="193"/>
      <c r="F53" s="544"/>
      <c r="G53" s="544"/>
      <c r="H53" s="544"/>
      <c r="I53" s="544"/>
      <c r="J53" s="170"/>
      <c r="K53" s="199"/>
      <c r="L53" s="199"/>
      <c r="M53" s="252"/>
      <c r="N53" s="267"/>
    </row>
    <row r="54" spans="1:14" s="131" customFormat="1" ht="15.95" customHeight="1">
      <c r="A54" s="112"/>
      <c r="B54" s="105"/>
      <c r="C54" s="105"/>
      <c r="D54" s="105"/>
      <c r="E54" s="105"/>
      <c r="F54" s="544"/>
      <c r="G54" s="544"/>
      <c r="H54" s="544"/>
      <c r="I54" s="544"/>
      <c r="J54" s="199"/>
      <c r="K54" s="199"/>
      <c r="L54" s="199"/>
      <c r="M54" s="253"/>
      <c r="N54" s="267"/>
    </row>
    <row r="55" spans="1:14" s="131" customFormat="1" ht="15.95" customHeight="1">
      <c r="A55" s="41" t="s">
        <v>16</v>
      </c>
      <c r="B55" s="111"/>
      <c r="C55" s="111"/>
      <c r="D55" s="543" t="s">
        <v>10</v>
      </c>
      <c r="E55" s="543"/>
      <c r="F55" s="544"/>
      <c r="G55" s="544"/>
      <c r="H55" s="544"/>
      <c r="I55" s="544"/>
      <c r="J55" s="199"/>
      <c r="K55" s="199"/>
      <c r="L55" s="199"/>
      <c r="M55" s="252"/>
      <c r="N55" s="267"/>
    </row>
    <row r="56" spans="1:14" s="131" customFormat="1" ht="13.5" customHeight="1">
      <c r="A56" s="194"/>
      <c r="B56" s="106"/>
      <c r="C56" s="106"/>
      <c r="D56" s="106"/>
      <c r="E56" s="106"/>
      <c r="F56" s="106"/>
      <c r="G56" s="106"/>
      <c r="H56" s="106"/>
      <c r="I56" s="106"/>
      <c r="J56" s="106"/>
      <c r="K56" s="106"/>
      <c r="L56" s="119"/>
      <c r="M56" s="254"/>
      <c r="N56" s="267"/>
    </row>
    <row r="57" spans="1:14" s="131" customFormat="1" ht="13.5" customHeight="1">
      <c r="A57" s="195" t="s">
        <v>109</v>
      </c>
      <c r="B57" s="38">
        <f>+E46</f>
        <v>0</v>
      </c>
      <c r="C57" s="106"/>
      <c r="D57" s="106"/>
      <c r="E57" s="43"/>
      <c r="F57" s="44"/>
      <c r="G57" s="45"/>
      <c r="H57" s="45"/>
      <c r="I57" s="46"/>
      <c r="J57" s="46"/>
      <c r="K57" s="46"/>
      <c r="L57" s="534"/>
      <c r="M57" s="535"/>
      <c r="N57" s="267"/>
    </row>
    <row r="58" spans="1:14" s="131" customFormat="1" ht="13.5" customHeight="1">
      <c r="A58" s="196" t="s">
        <v>15</v>
      </c>
      <c r="B58" s="38">
        <f>G46</f>
        <v>0</v>
      </c>
      <c r="C58" s="106"/>
      <c r="D58" s="106"/>
      <c r="E58" s="43"/>
      <c r="F58" s="44"/>
      <c r="G58" s="45"/>
      <c r="H58" s="45"/>
      <c r="I58" s="46"/>
      <c r="J58" s="46"/>
      <c r="K58" s="46"/>
      <c r="L58" s="534"/>
      <c r="M58" s="535"/>
      <c r="N58" s="266"/>
    </row>
    <row r="59" spans="1:14" s="131" customFormat="1" ht="13.5" customHeight="1">
      <c r="A59" s="196" t="s">
        <v>21</v>
      </c>
      <c r="B59" s="38">
        <f>H46</f>
        <v>0</v>
      </c>
      <c r="C59" s="106"/>
      <c r="D59" s="106"/>
      <c r="E59" s="43"/>
      <c r="F59" s="44"/>
      <c r="G59" s="47"/>
      <c r="H59" s="47"/>
      <c r="I59" s="47"/>
      <c r="J59" s="47"/>
      <c r="K59" s="47"/>
      <c r="L59" s="534"/>
      <c r="M59" s="535"/>
      <c r="N59" s="260"/>
    </row>
    <row r="60" spans="1:14" s="131" customFormat="1" ht="13.5" customHeight="1" thickBot="1">
      <c r="A60" s="196" t="s">
        <v>22</v>
      </c>
      <c r="B60" s="38">
        <f>I46</f>
        <v>0</v>
      </c>
      <c r="C60" s="472"/>
      <c r="D60" s="532" t="s">
        <v>17</v>
      </c>
      <c r="E60" s="532"/>
      <c r="F60" s="532"/>
      <c r="G60" s="532"/>
      <c r="H60" s="532"/>
      <c r="I60" s="532"/>
      <c r="J60" s="532"/>
      <c r="K60" s="532"/>
      <c r="L60" s="532"/>
      <c r="M60" s="533"/>
      <c r="N60" s="268"/>
    </row>
    <row r="61" spans="1:14" s="131" customFormat="1" ht="27.75" customHeight="1" thickTop="1" thickBot="1">
      <c r="A61" s="196" t="s">
        <v>112</v>
      </c>
      <c r="B61" s="38">
        <f>J46</f>
        <v>0</v>
      </c>
      <c r="C61" s="50"/>
      <c r="D61" s="51"/>
      <c r="E61" s="160" t="s">
        <v>4</v>
      </c>
      <c r="F61" s="161" t="s">
        <v>109</v>
      </c>
      <c r="G61" s="162" t="s">
        <v>200</v>
      </c>
      <c r="H61" s="245" t="s">
        <v>199</v>
      </c>
      <c r="I61" s="163" t="s">
        <v>124</v>
      </c>
      <c r="J61" s="164" t="s">
        <v>121</v>
      </c>
      <c r="K61" s="164" t="s">
        <v>122</v>
      </c>
      <c r="L61" s="164" t="s">
        <v>168</v>
      </c>
      <c r="M61" s="248" t="s">
        <v>109</v>
      </c>
      <c r="N61" s="270" t="s">
        <v>170</v>
      </c>
    </row>
    <row r="62" spans="1:14" s="131" customFormat="1" ht="18.75" customHeight="1" thickTop="1">
      <c r="A62" s="196" t="s">
        <v>169</v>
      </c>
      <c r="B62" s="227">
        <f>K46</f>
        <v>0</v>
      </c>
      <c r="C62" s="159" t="str">
        <f>B11</f>
        <v xml:space="preserve">d. </v>
      </c>
      <c r="D62" s="87" t="s">
        <v>18</v>
      </c>
      <c r="E62" s="165">
        <f>M6</f>
        <v>0</v>
      </c>
      <c r="F62" s="166">
        <f>B46</f>
        <v>0</v>
      </c>
      <c r="G62" s="485">
        <f>MROUND(H62,0.25)</f>
        <v>0</v>
      </c>
      <c r="H62" s="484"/>
      <c r="I62" s="308"/>
      <c r="J62" s="309"/>
      <c r="K62" s="309"/>
      <c r="L62" s="309"/>
      <c r="M62" s="301">
        <f>F62+G62+I62+J62+K62-L62</f>
        <v>0</v>
      </c>
      <c r="N62" s="300"/>
    </row>
    <row r="63" spans="1:14" s="131" customFormat="1" ht="15.75">
      <c r="A63" s="196" t="s">
        <v>130</v>
      </c>
      <c r="B63" s="38">
        <f>F46</f>
        <v>0</v>
      </c>
      <c r="C63" s="159" t="str">
        <f>C11</f>
        <v xml:space="preserve">d. </v>
      </c>
      <c r="D63" s="87" t="s">
        <v>19</v>
      </c>
      <c r="E63" s="167">
        <f>M7</f>
        <v>0</v>
      </c>
      <c r="F63" s="168">
        <f>C46</f>
        <v>0</v>
      </c>
      <c r="G63" s="485">
        <f>MROUND(H63,0.25)</f>
        <v>0</v>
      </c>
      <c r="H63" s="484"/>
      <c r="I63" s="308"/>
      <c r="J63" s="309"/>
      <c r="K63" s="309"/>
      <c r="L63" s="309"/>
      <c r="M63" s="302">
        <f>F63+G63+I63+J63+K63-L63</f>
        <v>0</v>
      </c>
      <c r="N63" s="303"/>
    </row>
    <row r="64" spans="1:14" s="131" customFormat="1" ht="16.5" thickBot="1">
      <c r="A64" s="4"/>
      <c r="B64" s="38"/>
      <c r="C64" s="159" t="str">
        <f>D11</f>
        <v xml:space="preserve">d. </v>
      </c>
      <c r="D64" s="87" t="s">
        <v>20</v>
      </c>
      <c r="E64" s="167">
        <f>M8</f>
        <v>0</v>
      </c>
      <c r="F64" s="168">
        <f>D46</f>
        <v>0</v>
      </c>
      <c r="G64" s="485">
        <f>MROUND(H64,0.25)</f>
        <v>0</v>
      </c>
      <c r="H64" s="484"/>
      <c r="I64" s="310"/>
      <c r="J64" s="311"/>
      <c r="K64" s="311"/>
      <c r="L64" s="311"/>
      <c r="M64" s="304">
        <f>F64+G64+I64+J64+K64-L64</f>
        <v>0</v>
      </c>
      <c r="N64" s="305"/>
    </row>
    <row r="65" spans="1:14" s="131" customFormat="1" ht="16.5" thickTop="1">
      <c r="A65" s="5"/>
      <c r="B65" s="38">
        <f>B57+B58+B59+B60+B61-B62+B63</f>
        <v>0</v>
      </c>
      <c r="C65" s="48"/>
      <c r="D65" s="49"/>
      <c r="E65" s="169">
        <f>SUM(E62:E64)</f>
        <v>0</v>
      </c>
      <c r="F65" s="170">
        <f>SUM(F62:F64)</f>
        <v>0</v>
      </c>
      <c r="G65" s="170">
        <f>SUM(G62:G64)</f>
        <v>0</v>
      </c>
      <c r="H65" s="170">
        <f>F46</f>
        <v>0</v>
      </c>
      <c r="I65" s="263">
        <f>G46</f>
        <v>0</v>
      </c>
      <c r="J65" s="263">
        <f>H46</f>
        <v>0</v>
      </c>
      <c r="K65" s="263">
        <f>I46</f>
        <v>0</v>
      </c>
      <c r="L65" s="263">
        <f>K46</f>
        <v>0</v>
      </c>
      <c r="M65" s="264">
        <f>SUM(M62:M64)</f>
        <v>0</v>
      </c>
      <c r="N65" s="269"/>
    </row>
    <row r="66" spans="1:14" s="131" customFormat="1" ht="13.5" thickBot="1">
      <c r="A66" s="96"/>
      <c r="B66" s="95"/>
      <c r="C66" s="95"/>
      <c r="D66" s="95"/>
      <c r="E66" s="95"/>
      <c r="F66" s="95"/>
      <c r="G66" s="95"/>
      <c r="H66" s="95"/>
      <c r="I66" s="95"/>
      <c r="J66" s="95"/>
      <c r="K66" s="95"/>
      <c r="L66" s="120"/>
      <c r="M66" s="249"/>
      <c r="N66" s="260"/>
    </row>
    <row r="67" spans="1:14" s="131" customFormat="1" ht="13.5" thickTop="1">
      <c r="A67" s="42"/>
      <c r="B67" s="42"/>
      <c r="C67" s="42"/>
      <c r="D67" s="42"/>
      <c r="E67" s="42"/>
      <c r="F67" s="42"/>
      <c r="G67" s="42"/>
      <c r="H67" s="42"/>
      <c r="I67" s="42"/>
      <c r="J67" s="42"/>
      <c r="K67" s="42"/>
      <c r="L67" s="121"/>
      <c r="M67" s="123"/>
      <c r="N67" s="261"/>
    </row>
    <row r="68" spans="1:14" s="131" customFormat="1">
      <c r="A68" s="15"/>
      <c r="B68" s="15"/>
      <c r="C68" s="15"/>
      <c r="D68" s="15"/>
      <c r="E68" s="15"/>
      <c r="F68" s="15"/>
      <c r="G68" s="15"/>
      <c r="H68" s="57"/>
      <c r="I68" s="57"/>
      <c r="J68" s="57"/>
      <c r="K68" s="42"/>
      <c r="L68" s="237"/>
      <c r="M68" s="123"/>
    </row>
    <row r="69" spans="1:14" s="131" customFormat="1" ht="13.5" thickBot="1">
      <c r="A69" s="3"/>
      <c r="C69" s="16"/>
      <c r="D69" s="17" t="s">
        <v>24</v>
      </c>
      <c r="E69" s="18" t="s">
        <v>25</v>
      </c>
      <c r="F69" s="17" t="s">
        <v>26</v>
      </c>
      <c r="G69" s="17" t="s">
        <v>27</v>
      </c>
      <c r="H69" s="17" t="s">
        <v>28</v>
      </c>
      <c r="I69" s="42"/>
      <c r="J69" s="64" t="s">
        <v>94</v>
      </c>
      <c r="K69" s="42"/>
      <c r="L69" s="121"/>
      <c r="M69" s="123"/>
    </row>
    <row r="70" spans="1:14" s="131" customFormat="1" ht="15.75" thickTop="1">
      <c r="A70" s="107" t="s">
        <v>97</v>
      </c>
      <c r="B70" s="107"/>
      <c r="C70" s="23" t="s">
        <v>33</v>
      </c>
      <c r="D70" s="23">
        <v>5.7692E-2</v>
      </c>
      <c r="E70" s="22">
        <f>160*0.057692</f>
        <v>9.2307199999999998</v>
      </c>
      <c r="F70" s="22">
        <f>168*0.057692</f>
        <v>9.6922560000000004</v>
      </c>
      <c r="G70" s="22">
        <f>176*0.057692</f>
        <v>10.153791999999999</v>
      </c>
      <c r="H70" s="58">
        <f>184*0.057692</f>
        <v>10.615328</v>
      </c>
      <c r="I70" s="60"/>
      <c r="J70" s="65">
        <v>240</v>
      </c>
      <c r="K70" s="56"/>
      <c r="L70" s="69"/>
      <c r="M70" s="124"/>
    </row>
    <row r="71" spans="1:14" s="131" customFormat="1" ht="14.25">
      <c r="A71" s="3"/>
      <c r="B71" s="20" t="s">
        <v>21</v>
      </c>
      <c r="C71" s="23" t="s">
        <v>33</v>
      </c>
      <c r="D71" s="23">
        <v>4.6154000000000001E-2</v>
      </c>
      <c r="E71" s="22">
        <f>160*0.046154</f>
        <v>7.3846400000000001</v>
      </c>
      <c r="F71" s="22">
        <f>168*0.046154</f>
        <v>7.7538720000000003</v>
      </c>
      <c r="G71" s="22">
        <f>176*0.046154</f>
        <v>8.1231039999999997</v>
      </c>
      <c r="H71" s="22">
        <f>184*0.046154</f>
        <v>8.4923359999999999</v>
      </c>
      <c r="I71" s="59"/>
      <c r="J71" s="66"/>
      <c r="K71" s="56"/>
      <c r="L71" s="69"/>
      <c r="M71" s="124"/>
    </row>
    <row r="72" spans="1:14" s="131" customFormat="1">
      <c r="A72" s="21"/>
      <c r="B72" s="21"/>
      <c r="C72" s="21"/>
      <c r="D72" s="21"/>
      <c r="E72" s="21"/>
      <c r="F72" s="21"/>
      <c r="G72" s="21"/>
      <c r="H72" s="21"/>
      <c r="I72" s="21"/>
      <c r="J72" s="67"/>
      <c r="K72" s="42"/>
      <c r="L72" s="237">
        <f>SUM(E42:E44)</f>
        <v>0</v>
      </c>
      <c r="M72" s="123"/>
    </row>
    <row r="73" spans="1:14" s="131" customFormat="1">
      <c r="A73" s="15"/>
      <c r="B73" s="15"/>
      <c r="C73" s="15"/>
      <c r="D73" s="15"/>
      <c r="E73" s="15"/>
      <c r="F73" s="15"/>
      <c r="G73" s="15"/>
      <c r="H73" s="57"/>
      <c r="I73" s="57"/>
      <c r="J73" s="68"/>
      <c r="K73" s="42"/>
      <c r="L73" s="121"/>
      <c r="M73" s="123"/>
    </row>
    <row r="74" spans="1:14" s="131" customFormat="1" ht="13.5" thickBot="1">
      <c r="A74" s="16"/>
      <c r="C74" s="16"/>
      <c r="D74" s="17" t="s">
        <v>24</v>
      </c>
      <c r="E74" s="18" t="s">
        <v>25</v>
      </c>
      <c r="F74" s="17" t="s">
        <v>26</v>
      </c>
      <c r="G74" s="17" t="s">
        <v>27</v>
      </c>
      <c r="H74" s="17" t="s">
        <v>28</v>
      </c>
      <c r="I74" s="61"/>
      <c r="J74" s="64" t="s">
        <v>94</v>
      </c>
      <c r="K74" s="42"/>
      <c r="L74" s="121"/>
      <c r="M74" s="123"/>
    </row>
    <row r="75" spans="1:14" s="131" customFormat="1" ht="15.75" thickTop="1">
      <c r="A75" s="107" t="s">
        <v>98</v>
      </c>
      <c r="B75" s="107"/>
      <c r="C75" s="23" t="s">
        <v>33</v>
      </c>
      <c r="D75" s="23">
        <v>6.9231000000000001E-2</v>
      </c>
      <c r="E75" s="22" t="s">
        <v>29</v>
      </c>
      <c r="F75" s="22">
        <v>11.630808</v>
      </c>
      <c r="G75" s="22">
        <v>12.184656</v>
      </c>
      <c r="H75" s="22">
        <v>12.738504000000001</v>
      </c>
      <c r="I75" s="56"/>
      <c r="J75" s="65">
        <v>288</v>
      </c>
      <c r="K75" s="56"/>
      <c r="L75" s="69"/>
      <c r="M75" s="124"/>
    </row>
    <row r="76" spans="1:14" s="131" customFormat="1" ht="14.25">
      <c r="A76" s="19"/>
      <c r="B76" s="20" t="s">
        <v>21</v>
      </c>
      <c r="C76" s="23" t="s">
        <v>33</v>
      </c>
      <c r="D76" s="23">
        <v>4.6154000000000001E-2</v>
      </c>
      <c r="E76" s="24">
        <f>160*0.046154</f>
        <v>7.3846400000000001</v>
      </c>
      <c r="F76" s="24">
        <f>168*0.046154</f>
        <v>7.7538720000000003</v>
      </c>
      <c r="G76" s="24">
        <f>176*0.046154</f>
        <v>8.1231039999999997</v>
      </c>
      <c r="H76" s="24">
        <f>184*0.046154</f>
        <v>8.4923359999999999</v>
      </c>
      <c r="I76" s="59"/>
      <c r="J76" s="69"/>
      <c r="K76" s="56"/>
      <c r="L76" s="69"/>
      <c r="M76" s="124"/>
    </row>
    <row r="77" spans="1:14" s="131" customFormat="1">
      <c r="A77" s="21"/>
      <c r="B77" s="21"/>
      <c r="C77" s="21"/>
      <c r="D77" s="21"/>
      <c r="E77" s="21"/>
      <c r="F77" s="21"/>
      <c r="G77" s="21"/>
      <c r="H77" s="21"/>
      <c r="I77" s="21"/>
      <c r="J77" s="67"/>
      <c r="K77" s="42"/>
      <c r="L77" s="121"/>
      <c r="M77" s="123"/>
    </row>
    <row r="78" spans="1:14" s="131" customFormat="1">
      <c r="A78" s="15"/>
      <c r="B78" s="15"/>
      <c r="C78" s="15"/>
      <c r="D78" s="15"/>
      <c r="E78" s="15"/>
      <c r="F78" s="15"/>
      <c r="G78" s="15"/>
      <c r="H78" s="15"/>
      <c r="I78" s="57"/>
      <c r="J78" s="68"/>
      <c r="K78" s="42"/>
      <c r="L78" s="121"/>
      <c r="M78" s="123"/>
    </row>
    <row r="79" spans="1:14" s="131" customFormat="1" ht="13.5" thickBot="1">
      <c r="A79" s="16"/>
      <c r="C79" s="16"/>
      <c r="D79" s="17" t="s">
        <v>24</v>
      </c>
      <c r="E79" s="18" t="s">
        <v>25</v>
      </c>
      <c r="F79" s="17" t="s">
        <v>26</v>
      </c>
      <c r="G79" s="17" t="s">
        <v>27</v>
      </c>
      <c r="H79" s="17" t="s">
        <v>28</v>
      </c>
      <c r="I79" s="42"/>
      <c r="J79" s="70" t="s">
        <v>94</v>
      </c>
      <c r="K79" s="42"/>
      <c r="L79" s="121"/>
      <c r="M79" s="123"/>
    </row>
    <row r="80" spans="1:14" s="131" customFormat="1" ht="15.75" thickTop="1">
      <c r="A80" s="107" t="s">
        <v>99</v>
      </c>
      <c r="B80" s="107"/>
      <c r="C80" s="23" t="s">
        <v>33</v>
      </c>
      <c r="D80" s="23">
        <v>8.0768999999999994E-2</v>
      </c>
      <c r="E80" s="22">
        <f>160*D80</f>
        <v>12.923039999999999</v>
      </c>
      <c r="F80" s="22">
        <f>168*D80</f>
        <v>13.569191999999999</v>
      </c>
      <c r="G80" s="22">
        <f>176*D80</f>
        <v>14.215343999999998</v>
      </c>
      <c r="H80" s="22">
        <f>184*D80</f>
        <v>14.861495999999999</v>
      </c>
      <c r="I80" s="60"/>
      <c r="J80" s="71">
        <v>336</v>
      </c>
      <c r="K80" s="56"/>
      <c r="L80" s="69"/>
      <c r="M80" s="124"/>
    </row>
    <row r="81" spans="1:13" s="131" customFormat="1" ht="14.25">
      <c r="A81" s="19"/>
      <c r="B81" s="20" t="s">
        <v>21</v>
      </c>
      <c r="C81" s="23" t="s">
        <v>33</v>
      </c>
      <c r="D81" s="23">
        <v>4.6154000000000001E-2</v>
      </c>
      <c r="E81" s="24">
        <f>160*0.046154</f>
        <v>7.3846400000000001</v>
      </c>
      <c r="F81" s="24">
        <f>168*0.046154</f>
        <v>7.7538720000000003</v>
      </c>
      <c r="G81" s="24">
        <f>176*0.046154</f>
        <v>8.1231039999999997</v>
      </c>
      <c r="H81" s="24">
        <f>184*0.046154</f>
        <v>8.4923359999999999</v>
      </c>
      <c r="I81" s="59"/>
      <c r="J81" s="69"/>
      <c r="K81" s="56"/>
      <c r="L81" s="69"/>
      <c r="M81" s="124"/>
    </row>
    <row r="82" spans="1:13" s="131" customFormat="1">
      <c r="A82" s="21"/>
      <c r="B82" s="21"/>
      <c r="C82" s="21"/>
      <c r="D82" s="21"/>
      <c r="E82" s="21"/>
      <c r="F82" s="21"/>
      <c r="G82" s="21"/>
      <c r="H82" s="21"/>
      <c r="I82" s="21"/>
      <c r="J82" s="67"/>
      <c r="K82" s="42"/>
      <c r="L82" s="121"/>
      <c r="M82" s="123"/>
    </row>
    <row r="83" spans="1:13" s="131" customFormat="1">
      <c r="A83" s="15"/>
      <c r="B83" s="15"/>
      <c r="C83" s="15"/>
      <c r="D83" s="15"/>
      <c r="E83" s="15"/>
      <c r="F83" s="15"/>
      <c r="G83" s="15"/>
      <c r="H83" s="15"/>
      <c r="I83" s="57"/>
      <c r="J83" s="68"/>
      <c r="K83" s="42"/>
      <c r="L83" s="121"/>
      <c r="M83" s="123"/>
    </row>
    <row r="84" spans="1:13" s="131" customFormat="1" ht="13.5" thickBot="1">
      <c r="A84" s="16"/>
      <c r="C84" s="16"/>
      <c r="D84" s="17" t="s">
        <v>24</v>
      </c>
      <c r="E84" s="18" t="s">
        <v>25</v>
      </c>
      <c r="F84" s="17" t="s">
        <v>26</v>
      </c>
      <c r="G84" s="17" t="s">
        <v>27</v>
      </c>
      <c r="H84" s="62" t="s">
        <v>28</v>
      </c>
      <c r="I84" s="42"/>
      <c r="J84" s="64" t="s">
        <v>94</v>
      </c>
      <c r="K84" s="42"/>
      <c r="L84" s="121"/>
      <c r="M84" s="123"/>
    </row>
    <row r="85" spans="1:13" s="131" customFormat="1" ht="15.75" thickTop="1">
      <c r="A85" s="107" t="s">
        <v>100</v>
      </c>
      <c r="B85" s="107"/>
      <c r="C85" s="23" t="s">
        <v>33</v>
      </c>
      <c r="D85" s="23">
        <v>9.2308000000000001E-2</v>
      </c>
      <c r="E85" s="22">
        <f>160*D85</f>
        <v>14.76928</v>
      </c>
      <c r="F85" s="22">
        <f>168*D85</f>
        <v>15.507744000000001</v>
      </c>
      <c r="G85" s="22">
        <f>176*D85</f>
        <v>16.246207999999999</v>
      </c>
      <c r="H85" s="63">
        <f>184*D85</f>
        <v>16.984672</v>
      </c>
      <c r="I85" s="60"/>
      <c r="J85" s="65">
        <v>384</v>
      </c>
      <c r="K85" s="56"/>
      <c r="L85" s="69"/>
      <c r="M85" s="124"/>
    </row>
    <row r="86" spans="1:13" s="131" customFormat="1" ht="14.25">
      <c r="A86" s="19"/>
      <c r="B86" s="20" t="s">
        <v>21</v>
      </c>
      <c r="C86" s="23" t="s">
        <v>33</v>
      </c>
      <c r="D86" s="23">
        <v>4.6154000000000001E-2</v>
      </c>
      <c r="E86" s="24">
        <f>160*0.046154</f>
        <v>7.3846400000000001</v>
      </c>
      <c r="F86" s="24">
        <f>168*0.046154</f>
        <v>7.7538720000000003</v>
      </c>
      <c r="G86" s="24">
        <f>176*0.046154</f>
        <v>8.1231039999999997</v>
      </c>
      <c r="H86" s="24">
        <f>184*0.046154</f>
        <v>8.4923359999999999</v>
      </c>
      <c r="I86" s="56"/>
      <c r="J86" s="66"/>
      <c r="K86" s="56"/>
      <c r="L86" s="69"/>
      <c r="M86" s="124"/>
    </row>
    <row r="87" spans="1:13" s="131" customFormat="1">
      <c r="A87" s="21"/>
      <c r="B87" s="21"/>
      <c r="C87" s="21"/>
      <c r="D87" s="21"/>
      <c r="E87" s="21"/>
      <c r="F87" s="21"/>
      <c r="G87" s="21"/>
      <c r="H87" s="21"/>
      <c r="I87" s="21"/>
      <c r="J87" s="21"/>
      <c r="K87" s="42"/>
      <c r="L87" s="121"/>
      <c r="M87" s="123"/>
    </row>
    <row r="88" spans="1:13" s="131" customFormat="1">
      <c r="A88" s="42"/>
      <c r="B88" s="42"/>
      <c r="C88" s="42"/>
      <c r="D88" s="42"/>
      <c r="E88" s="42"/>
      <c r="F88" s="42"/>
      <c r="G88" s="42"/>
      <c r="H88" s="42"/>
      <c r="I88" s="42"/>
      <c r="J88" s="42"/>
      <c r="K88" s="42"/>
      <c r="L88" s="121"/>
      <c r="M88" s="123"/>
    </row>
    <row r="89" spans="1:13" s="131" customFormat="1">
      <c r="A89" s="42"/>
      <c r="B89" s="42"/>
      <c r="C89" s="42"/>
      <c r="D89" s="42"/>
      <c r="E89" s="42"/>
      <c r="F89" s="42"/>
      <c r="G89" s="42"/>
      <c r="H89" s="42"/>
      <c r="I89" s="42"/>
      <c r="J89" s="42"/>
      <c r="K89" s="42"/>
      <c r="L89" s="121"/>
      <c r="M89" s="123"/>
    </row>
    <row r="90" spans="1:13" s="131" customFormat="1">
      <c r="A90" s="42"/>
      <c r="B90" s="42"/>
      <c r="C90" s="42"/>
      <c r="D90" s="42"/>
      <c r="E90" s="42"/>
      <c r="F90" s="42"/>
      <c r="G90" s="42"/>
      <c r="H90" s="42"/>
      <c r="I90" s="42"/>
      <c r="J90" s="42"/>
      <c r="K90" s="42"/>
      <c r="L90" s="121"/>
      <c r="M90" s="123"/>
    </row>
    <row r="91" spans="1:13" s="131" customFormat="1">
      <c r="A91" s="42"/>
      <c r="B91" s="42"/>
      <c r="C91" s="185"/>
      <c r="D91" s="42"/>
      <c r="E91" s="42"/>
      <c r="F91" s="42"/>
      <c r="G91" s="42"/>
      <c r="H91" s="42"/>
      <c r="I91" s="42"/>
      <c r="J91" s="42"/>
      <c r="K91" s="42"/>
      <c r="L91" s="121"/>
      <c r="M91" s="123"/>
    </row>
    <row r="92" spans="1:13" s="131" customFormat="1">
      <c r="A92" s="42"/>
      <c r="B92" s="42"/>
      <c r="C92" s="42"/>
      <c r="D92" s="42"/>
      <c r="E92" s="42"/>
      <c r="F92" s="42"/>
      <c r="G92" s="42"/>
      <c r="H92" s="42"/>
      <c r="I92" s="42"/>
      <c r="J92" s="42"/>
      <c r="K92" s="42"/>
      <c r="L92" s="121"/>
      <c r="M92" s="123"/>
    </row>
    <row r="93" spans="1:13" s="131" customFormat="1">
      <c r="A93" s="42"/>
      <c r="B93" s="42"/>
      <c r="C93" s="42"/>
      <c r="D93" s="42"/>
      <c r="E93" s="42"/>
      <c r="F93" s="42"/>
      <c r="G93" s="42"/>
      <c r="H93" s="42"/>
      <c r="I93" s="42"/>
      <c r="J93" s="42"/>
      <c r="K93" s="42"/>
      <c r="L93" s="121"/>
      <c r="M93" s="123"/>
    </row>
    <row r="94" spans="1:13" s="131" customFormat="1">
      <c r="A94" s="42"/>
      <c r="B94" s="42"/>
      <c r="C94" s="42"/>
      <c r="D94" s="42"/>
      <c r="E94" s="42"/>
      <c r="F94" s="42"/>
      <c r="G94" s="42"/>
      <c r="H94" s="42"/>
      <c r="I94" s="42"/>
      <c r="J94" s="42"/>
      <c r="K94" s="42"/>
      <c r="L94" s="121"/>
      <c r="M94" s="123"/>
    </row>
    <row r="95" spans="1:13" s="131" customFormat="1">
      <c r="A95" s="42"/>
      <c r="B95" s="42"/>
      <c r="C95" s="42"/>
      <c r="D95" s="42"/>
      <c r="E95" s="42"/>
      <c r="F95" s="42"/>
      <c r="G95" s="42"/>
      <c r="H95" s="42"/>
      <c r="I95" s="42"/>
      <c r="J95" s="42"/>
      <c r="K95" s="42"/>
      <c r="L95" s="121"/>
      <c r="M95" s="123"/>
    </row>
    <row r="96" spans="1:13" s="131" customFormat="1">
      <c r="A96" s="42"/>
      <c r="B96" s="42"/>
      <c r="C96" s="42"/>
      <c r="D96" s="42"/>
      <c r="E96" s="42"/>
      <c r="F96" s="42"/>
      <c r="G96" s="42"/>
      <c r="H96" s="42"/>
      <c r="I96" s="42"/>
      <c r="J96" s="42"/>
      <c r="K96" s="42"/>
      <c r="L96" s="121"/>
      <c r="M96" s="123"/>
    </row>
    <row r="97" spans="1:14" s="131" customFormat="1">
      <c r="A97" s="42"/>
      <c r="B97" s="42"/>
      <c r="C97" s="42"/>
      <c r="D97" s="42"/>
      <c r="E97" s="42"/>
      <c r="F97" s="42"/>
      <c r="G97" s="42"/>
      <c r="H97" s="42"/>
      <c r="I97" s="42"/>
      <c r="J97" s="42"/>
      <c r="K97" s="42"/>
      <c r="L97" s="121"/>
      <c r="M97" s="123"/>
      <c r="N97" s="193"/>
    </row>
    <row r="98" spans="1:14" s="42" customFormat="1">
      <c r="L98" s="121"/>
      <c r="M98" s="123"/>
      <c r="N98" s="193"/>
    </row>
    <row r="99" spans="1:14" s="42" customFormat="1">
      <c r="L99" s="121"/>
      <c r="M99" s="123"/>
      <c r="N99" s="193"/>
    </row>
    <row r="100" spans="1:14" s="42" customFormat="1">
      <c r="L100" s="121"/>
      <c r="M100" s="123"/>
      <c r="N100" s="193"/>
    </row>
    <row r="101" spans="1:14" s="42" customFormat="1">
      <c r="L101" s="121"/>
      <c r="M101" s="123"/>
      <c r="N101" s="193"/>
    </row>
    <row r="102" spans="1:14" s="42" customFormat="1">
      <c r="L102" s="121"/>
      <c r="M102" s="123"/>
      <c r="N102" s="193"/>
    </row>
    <row r="103" spans="1:14" s="42" customFormat="1">
      <c r="L103" s="121"/>
      <c r="M103" s="123"/>
      <c r="N103" s="193"/>
    </row>
    <row r="104" spans="1:14" s="42" customFormat="1">
      <c r="L104" s="121"/>
      <c r="M104" s="123"/>
      <c r="N104" s="193"/>
    </row>
    <row r="105" spans="1:14" s="42" customFormat="1">
      <c r="L105" s="121"/>
      <c r="M105" s="123"/>
      <c r="N105" s="193"/>
    </row>
    <row r="106" spans="1:14" s="42" customFormat="1">
      <c r="L106" s="121"/>
      <c r="M106" s="123"/>
      <c r="N106" s="193"/>
    </row>
    <row r="107" spans="1:14" s="42" customFormat="1">
      <c r="L107" s="121"/>
      <c r="M107" s="123"/>
      <c r="N107" s="193"/>
    </row>
    <row r="108" spans="1:14" s="42" customFormat="1">
      <c r="L108" s="121"/>
      <c r="M108" s="123"/>
      <c r="N108" s="193"/>
    </row>
    <row r="109" spans="1:14" s="42" customFormat="1">
      <c r="L109" s="121"/>
      <c r="M109" s="123"/>
      <c r="N109" s="193"/>
    </row>
    <row r="110" spans="1:14" s="42" customFormat="1">
      <c r="L110" s="121"/>
      <c r="M110" s="123"/>
      <c r="N110" s="193"/>
    </row>
    <row r="111" spans="1:14" s="42" customFormat="1">
      <c r="L111" s="121"/>
      <c r="M111" s="123"/>
      <c r="N111" s="193"/>
    </row>
    <row r="112" spans="1:14" s="42" customFormat="1">
      <c r="L112" s="121"/>
      <c r="M112" s="123"/>
      <c r="N112" s="193"/>
    </row>
    <row r="113" spans="12:14" s="42" customFormat="1">
      <c r="L113" s="121"/>
      <c r="M113" s="123"/>
      <c r="N113" s="193"/>
    </row>
    <row r="114" spans="12:14" s="42" customFormat="1">
      <c r="L114" s="121"/>
      <c r="M114" s="123"/>
      <c r="N114" s="193"/>
    </row>
    <row r="115" spans="12:14" s="42" customFormat="1">
      <c r="L115" s="121"/>
      <c r="M115" s="123"/>
      <c r="N115" s="193"/>
    </row>
    <row r="116" spans="12:14" s="42" customFormat="1">
      <c r="L116" s="121"/>
      <c r="M116" s="123"/>
      <c r="N116" s="193"/>
    </row>
    <row r="117" spans="12:14" s="42" customFormat="1">
      <c r="L117" s="121"/>
      <c r="M117" s="123"/>
      <c r="N117" s="193"/>
    </row>
    <row r="118" spans="12:14" s="42" customFormat="1">
      <c r="L118" s="121"/>
      <c r="M118" s="123"/>
      <c r="N118" s="193"/>
    </row>
    <row r="119" spans="12:14" s="42" customFormat="1">
      <c r="L119" s="121"/>
      <c r="M119" s="123"/>
      <c r="N119" s="193"/>
    </row>
    <row r="120" spans="12:14" s="42" customFormat="1">
      <c r="L120" s="121"/>
      <c r="M120" s="123"/>
      <c r="N120" s="193"/>
    </row>
    <row r="121" spans="12:14" s="42" customFormat="1">
      <c r="L121" s="121"/>
      <c r="M121" s="123"/>
      <c r="N121" s="193"/>
    </row>
    <row r="122" spans="12:14" s="42" customFormat="1">
      <c r="L122" s="121"/>
      <c r="M122" s="123"/>
      <c r="N122" s="193"/>
    </row>
    <row r="123" spans="12:14" s="42" customFormat="1">
      <c r="L123" s="121"/>
      <c r="M123" s="123"/>
      <c r="N123" s="193"/>
    </row>
    <row r="124" spans="12:14" s="42" customFormat="1">
      <c r="L124" s="121"/>
      <c r="M124" s="123"/>
      <c r="N124" s="193"/>
    </row>
    <row r="125" spans="12:14" s="42" customFormat="1">
      <c r="L125" s="121"/>
      <c r="M125" s="123"/>
      <c r="N125" s="193"/>
    </row>
    <row r="126" spans="12:14" s="42" customFormat="1">
      <c r="L126" s="121"/>
      <c r="M126" s="123"/>
      <c r="N126" s="193"/>
    </row>
    <row r="127" spans="12:14" s="42" customFormat="1">
      <c r="L127" s="121"/>
      <c r="M127" s="123"/>
      <c r="N127" s="193"/>
    </row>
    <row r="128" spans="12:14" s="42" customFormat="1">
      <c r="L128" s="121"/>
      <c r="M128" s="123"/>
      <c r="N128" s="193"/>
    </row>
    <row r="129" spans="12:14" s="42" customFormat="1">
      <c r="L129" s="121"/>
      <c r="M129" s="123"/>
      <c r="N129" s="193"/>
    </row>
    <row r="130" spans="12:14" s="42" customFormat="1">
      <c r="L130" s="121"/>
      <c r="M130" s="123"/>
      <c r="N130" s="193"/>
    </row>
    <row r="131" spans="12:14" s="42" customFormat="1">
      <c r="L131" s="121"/>
      <c r="M131" s="123"/>
      <c r="N131" s="193"/>
    </row>
    <row r="132" spans="12:14" s="42" customFormat="1">
      <c r="L132" s="121"/>
      <c r="M132" s="123"/>
      <c r="N132" s="193"/>
    </row>
    <row r="133" spans="12:14" s="42" customFormat="1">
      <c r="L133" s="121"/>
      <c r="M133" s="123"/>
      <c r="N133" s="193"/>
    </row>
    <row r="134" spans="12:14" s="42" customFormat="1">
      <c r="L134" s="121"/>
      <c r="M134" s="123"/>
      <c r="N134" s="193"/>
    </row>
    <row r="135" spans="12:14" s="42" customFormat="1">
      <c r="L135" s="121"/>
      <c r="M135" s="123"/>
      <c r="N135" s="193"/>
    </row>
    <row r="136" spans="12:14" s="42" customFormat="1">
      <c r="L136" s="121"/>
      <c r="M136" s="123"/>
      <c r="N136" s="193"/>
    </row>
    <row r="137" spans="12:14" s="42" customFormat="1">
      <c r="L137" s="121"/>
      <c r="M137" s="123"/>
      <c r="N137" s="193"/>
    </row>
    <row r="138" spans="12:14" s="42" customFormat="1">
      <c r="L138" s="121"/>
      <c r="M138" s="123"/>
      <c r="N138" s="193"/>
    </row>
    <row r="139" spans="12:14" s="42" customFormat="1">
      <c r="L139" s="121"/>
      <c r="M139" s="123"/>
      <c r="N139" s="193"/>
    </row>
    <row r="140" spans="12:14" s="42" customFormat="1">
      <c r="L140" s="121"/>
      <c r="M140" s="123"/>
      <c r="N140" s="193"/>
    </row>
    <row r="141" spans="12:14" s="42" customFormat="1">
      <c r="L141" s="121"/>
      <c r="M141" s="123"/>
      <c r="N141" s="193"/>
    </row>
    <row r="142" spans="12:14" s="42" customFormat="1">
      <c r="L142" s="121"/>
      <c r="M142" s="123"/>
      <c r="N142" s="193"/>
    </row>
    <row r="143" spans="12:14" s="42" customFormat="1">
      <c r="L143" s="121"/>
      <c r="M143" s="123"/>
      <c r="N143" s="193"/>
    </row>
    <row r="144" spans="12:14" s="42" customFormat="1">
      <c r="L144" s="121"/>
      <c r="M144" s="123"/>
      <c r="N144" s="193"/>
    </row>
    <row r="145" spans="12:14" s="42" customFormat="1">
      <c r="L145" s="121"/>
      <c r="M145" s="123"/>
      <c r="N145" s="193"/>
    </row>
    <row r="146" spans="12:14" s="42" customFormat="1">
      <c r="L146" s="121"/>
      <c r="M146" s="123"/>
      <c r="N146" s="193"/>
    </row>
    <row r="147" spans="12:14" s="42" customFormat="1">
      <c r="L147" s="121"/>
      <c r="M147" s="123"/>
      <c r="N147" s="193"/>
    </row>
    <row r="148" spans="12:14" s="42" customFormat="1">
      <c r="L148" s="121"/>
      <c r="M148" s="123"/>
      <c r="N148" s="193"/>
    </row>
    <row r="149" spans="12:14" s="42" customFormat="1">
      <c r="L149" s="121"/>
      <c r="M149" s="123"/>
      <c r="N149" s="193"/>
    </row>
    <row r="150" spans="12:14" s="42" customFormat="1">
      <c r="L150" s="121"/>
      <c r="M150" s="123"/>
      <c r="N150" s="193"/>
    </row>
    <row r="151" spans="12:14" s="42" customFormat="1">
      <c r="L151" s="121"/>
      <c r="M151" s="123"/>
      <c r="N151" s="193"/>
    </row>
    <row r="152" spans="12:14" s="42" customFormat="1">
      <c r="L152" s="121"/>
      <c r="M152" s="123"/>
      <c r="N152" s="193"/>
    </row>
    <row r="153" spans="12:14" s="42" customFormat="1">
      <c r="L153" s="121"/>
      <c r="M153" s="123"/>
      <c r="N153" s="193"/>
    </row>
    <row r="154" spans="12:14" s="42" customFormat="1">
      <c r="L154" s="121"/>
      <c r="M154" s="123"/>
      <c r="N154" s="193"/>
    </row>
    <row r="155" spans="12:14" s="42" customFormat="1">
      <c r="L155" s="121"/>
      <c r="M155" s="123"/>
      <c r="N155" s="193"/>
    </row>
    <row r="156" spans="12:14" s="42" customFormat="1">
      <c r="L156" s="121"/>
      <c r="M156" s="123"/>
      <c r="N156" s="193"/>
    </row>
    <row r="157" spans="12:14" s="42" customFormat="1">
      <c r="L157" s="121"/>
      <c r="M157" s="123"/>
      <c r="N157" s="193"/>
    </row>
    <row r="158" spans="12:14" s="42" customFormat="1">
      <c r="L158" s="121"/>
      <c r="M158" s="123"/>
      <c r="N158" s="193"/>
    </row>
    <row r="159" spans="12:14" s="42" customFormat="1">
      <c r="L159" s="121"/>
      <c r="M159" s="123"/>
      <c r="N159" s="193"/>
    </row>
    <row r="160" spans="12:14" s="42" customFormat="1">
      <c r="L160" s="121"/>
      <c r="M160" s="123"/>
      <c r="N160" s="193"/>
    </row>
    <row r="161" spans="12:14" s="42" customFormat="1">
      <c r="L161" s="121"/>
      <c r="M161" s="123"/>
      <c r="N161" s="193"/>
    </row>
    <row r="162" spans="12:14" s="42" customFormat="1">
      <c r="L162" s="121"/>
      <c r="M162" s="123"/>
      <c r="N162" s="193"/>
    </row>
    <row r="163" spans="12:14" s="42" customFormat="1">
      <c r="L163" s="121"/>
      <c r="M163" s="123"/>
      <c r="N163" s="193"/>
    </row>
    <row r="164" spans="12:14" s="42" customFormat="1">
      <c r="L164" s="121"/>
      <c r="M164" s="123"/>
      <c r="N164" s="193"/>
    </row>
    <row r="165" spans="12:14" s="42" customFormat="1">
      <c r="L165" s="121"/>
      <c r="M165" s="123"/>
      <c r="N165" s="193"/>
    </row>
    <row r="166" spans="12:14" s="42" customFormat="1">
      <c r="L166" s="121"/>
      <c r="M166" s="123"/>
      <c r="N166" s="193"/>
    </row>
    <row r="167" spans="12:14" s="42" customFormat="1">
      <c r="L167" s="121"/>
      <c r="M167" s="123"/>
      <c r="N167" s="193"/>
    </row>
    <row r="168" spans="12:14" s="42" customFormat="1">
      <c r="L168" s="121"/>
      <c r="M168" s="123"/>
      <c r="N168" s="193"/>
    </row>
    <row r="169" spans="12:14" s="42" customFormat="1">
      <c r="L169" s="121"/>
      <c r="M169" s="123"/>
      <c r="N169" s="193"/>
    </row>
    <row r="170" spans="12:14" s="42" customFormat="1">
      <c r="L170" s="121"/>
      <c r="M170" s="123"/>
      <c r="N170" s="193"/>
    </row>
    <row r="171" spans="12:14" s="42" customFormat="1">
      <c r="L171" s="121"/>
      <c r="M171" s="123"/>
      <c r="N171" s="193"/>
    </row>
    <row r="172" spans="12:14" s="42" customFormat="1">
      <c r="L172" s="121"/>
      <c r="M172" s="123"/>
      <c r="N172" s="193"/>
    </row>
    <row r="173" spans="12:14" s="42" customFormat="1">
      <c r="L173" s="121"/>
      <c r="M173" s="123"/>
      <c r="N173" s="193"/>
    </row>
    <row r="174" spans="12:14" s="42" customFormat="1">
      <c r="L174" s="121"/>
      <c r="M174" s="123"/>
      <c r="N174" s="193"/>
    </row>
    <row r="175" spans="12:14" s="42" customFormat="1">
      <c r="L175" s="121"/>
      <c r="M175" s="123"/>
      <c r="N175" s="193"/>
    </row>
    <row r="176" spans="12:14" s="42" customFormat="1">
      <c r="L176" s="121"/>
      <c r="M176" s="123"/>
      <c r="N176" s="193"/>
    </row>
    <row r="177" spans="12:14" s="42" customFormat="1">
      <c r="L177" s="121"/>
      <c r="M177" s="123"/>
      <c r="N177" s="193"/>
    </row>
    <row r="178" spans="12:14" s="42" customFormat="1">
      <c r="L178" s="121"/>
      <c r="M178" s="123"/>
      <c r="N178" s="193"/>
    </row>
    <row r="179" spans="12:14" s="42" customFormat="1">
      <c r="L179" s="121"/>
      <c r="M179" s="123"/>
      <c r="N179" s="193"/>
    </row>
    <row r="180" spans="12:14" s="42" customFormat="1">
      <c r="L180" s="121"/>
      <c r="M180" s="123"/>
      <c r="N180" s="193"/>
    </row>
    <row r="181" spans="12:14" s="42" customFormat="1">
      <c r="L181" s="121"/>
      <c r="M181" s="123"/>
      <c r="N181" s="193"/>
    </row>
    <row r="182" spans="12:14" s="42" customFormat="1">
      <c r="L182" s="121"/>
      <c r="M182" s="123"/>
      <c r="N182" s="193"/>
    </row>
    <row r="183" spans="12:14" s="42" customFormat="1">
      <c r="L183" s="121"/>
      <c r="M183" s="123"/>
      <c r="N183" s="193"/>
    </row>
    <row r="184" spans="12:14" s="42" customFormat="1">
      <c r="L184" s="121"/>
      <c r="M184" s="123"/>
      <c r="N184" s="193"/>
    </row>
    <row r="185" spans="12:14" s="42" customFormat="1">
      <c r="L185" s="121"/>
      <c r="M185" s="123"/>
      <c r="N185" s="193"/>
    </row>
    <row r="186" spans="12:14" s="42" customFormat="1">
      <c r="L186" s="121"/>
      <c r="M186" s="123"/>
      <c r="N186" s="193"/>
    </row>
    <row r="187" spans="12:14" s="42" customFormat="1">
      <c r="L187" s="121"/>
      <c r="M187" s="123"/>
      <c r="N187" s="193"/>
    </row>
    <row r="188" spans="12:14" s="42" customFormat="1">
      <c r="L188" s="121"/>
      <c r="M188" s="123"/>
      <c r="N188" s="193"/>
    </row>
    <row r="189" spans="12:14" s="42" customFormat="1">
      <c r="L189" s="121"/>
      <c r="M189" s="123"/>
      <c r="N189" s="193"/>
    </row>
    <row r="190" spans="12:14" s="42" customFormat="1">
      <c r="L190" s="121"/>
      <c r="M190" s="123"/>
      <c r="N190" s="193"/>
    </row>
    <row r="191" spans="12:14" s="42" customFormat="1">
      <c r="L191" s="121"/>
      <c r="M191" s="123"/>
      <c r="N191" s="193"/>
    </row>
    <row r="192" spans="12:14" s="42" customFormat="1">
      <c r="L192" s="121"/>
      <c r="M192" s="123"/>
      <c r="N192" s="193"/>
    </row>
    <row r="193" spans="12:14" s="42" customFormat="1">
      <c r="L193" s="121"/>
      <c r="M193" s="123"/>
      <c r="N193" s="193"/>
    </row>
    <row r="194" spans="12:14" s="42" customFormat="1">
      <c r="L194" s="121"/>
      <c r="M194" s="123"/>
      <c r="N194" s="193"/>
    </row>
    <row r="195" spans="12:14" s="42" customFormat="1">
      <c r="L195" s="121"/>
      <c r="M195" s="123"/>
      <c r="N195" s="193"/>
    </row>
    <row r="196" spans="12:14" s="42" customFormat="1">
      <c r="L196" s="121"/>
      <c r="M196" s="123"/>
      <c r="N196" s="193"/>
    </row>
    <row r="197" spans="12:14" s="42" customFormat="1">
      <c r="L197" s="121"/>
      <c r="M197" s="123"/>
      <c r="N197" s="193"/>
    </row>
    <row r="198" spans="12:14" s="42" customFormat="1">
      <c r="L198" s="121"/>
      <c r="M198" s="123"/>
      <c r="N198" s="193"/>
    </row>
    <row r="199" spans="12:14" s="42" customFormat="1">
      <c r="L199" s="121"/>
      <c r="M199" s="123"/>
      <c r="N199" s="193"/>
    </row>
    <row r="200" spans="12:14" s="42" customFormat="1">
      <c r="L200" s="121"/>
      <c r="M200" s="123"/>
      <c r="N200" s="193"/>
    </row>
    <row r="201" spans="12:14" s="42" customFormat="1">
      <c r="L201" s="121"/>
      <c r="M201" s="123"/>
      <c r="N201" s="193"/>
    </row>
    <row r="202" spans="12:14" s="42" customFormat="1">
      <c r="L202" s="121"/>
      <c r="M202" s="123"/>
      <c r="N202" s="193"/>
    </row>
    <row r="203" spans="12:14" s="42" customFormat="1">
      <c r="L203" s="121"/>
      <c r="M203" s="123"/>
      <c r="N203" s="193"/>
    </row>
    <row r="204" spans="12:14" s="42" customFormat="1">
      <c r="L204" s="121"/>
      <c r="M204" s="123"/>
      <c r="N204" s="193"/>
    </row>
    <row r="205" spans="12:14" s="42" customFormat="1">
      <c r="L205" s="121"/>
      <c r="M205" s="123"/>
      <c r="N205" s="193"/>
    </row>
    <row r="206" spans="12:14" s="42" customFormat="1">
      <c r="L206" s="121"/>
      <c r="M206" s="123"/>
      <c r="N206" s="193"/>
    </row>
    <row r="207" spans="12:14" s="42" customFormat="1">
      <c r="L207" s="121"/>
      <c r="M207" s="123"/>
      <c r="N207" s="193"/>
    </row>
    <row r="208" spans="12:14" s="42" customFormat="1">
      <c r="L208" s="121"/>
      <c r="M208" s="123"/>
      <c r="N208" s="193"/>
    </row>
    <row r="209" spans="12:14" s="42" customFormat="1">
      <c r="L209" s="121"/>
      <c r="M209" s="123"/>
      <c r="N209" s="193"/>
    </row>
    <row r="210" spans="12:14" s="42" customFormat="1">
      <c r="L210" s="121"/>
      <c r="M210" s="123"/>
      <c r="N210" s="193"/>
    </row>
    <row r="211" spans="12:14" s="42" customFormat="1">
      <c r="L211" s="121"/>
      <c r="M211" s="123"/>
      <c r="N211" s="193"/>
    </row>
    <row r="212" spans="12:14" s="42" customFormat="1">
      <c r="L212" s="121"/>
      <c r="M212" s="123"/>
      <c r="N212" s="193"/>
    </row>
    <row r="213" spans="12:14" s="42" customFormat="1">
      <c r="L213" s="121"/>
      <c r="M213" s="123"/>
      <c r="N213" s="193"/>
    </row>
    <row r="214" spans="12:14" s="42" customFormat="1">
      <c r="L214" s="121"/>
      <c r="M214" s="123"/>
      <c r="N214" s="193"/>
    </row>
    <row r="215" spans="12:14" s="42" customFormat="1">
      <c r="L215" s="121"/>
      <c r="M215" s="123"/>
      <c r="N215" s="193"/>
    </row>
    <row r="216" spans="12:14" s="42" customFormat="1">
      <c r="L216" s="121"/>
      <c r="M216" s="123"/>
      <c r="N216" s="193"/>
    </row>
    <row r="217" spans="12:14" s="42" customFormat="1">
      <c r="L217" s="121"/>
      <c r="M217" s="123"/>
      <c r="N217" s="193"/>
    </row>
    <row r="218" spans="12:14" s="42" customFormat="1">
      <c r="L218" s="121"/>
      <c r="M218" s="123"/>
      <c r="N218" s="193"/>
    </row>
    <row r="219" spans="12:14" s="42" customFormat="1">
      <c r="L219" s="121"/>
      <c r="M219" s="123"/>
      <c r="N219" s="193"/>
    </row>
    <row r="220" spans="12:14" s="42" customFormat="1">
      <c r="L220" s="121"/>
      <c r="M220" s="123"/>
      <c r="N220" s="193"/>
    </row>
    <row r="221" spans="12:14" s="42" customFormat="1">
      <c r="L221" s="121"/>
      <c r="M221" s="123"/>
      <c r="N221" s="193"/>
    </row>
    <row r="222" spans="12:14" s="42" customFormat="1">
      <c r="L222" s="121"/>
      <c r="M222" s="123"/>
      <c r="N222" s="193"/>
    </row>
    <row r="223" spans="12:14" s="42" customFormat="1">
      <c r="L223" s="121"/>
      <c r="M223" s="123"/>
      <c r="N223" s="193"/>
    </row>
    <row r="224" spans="12:14" s="42" customFormat="1">
      <c r="L224" s="121"/>
      <c r="M224" s="123"/>
      <c r="N224" s="193"/>
    </row>
    <row r="225" spans="12:14" s="42" customFormat="1">
      <c r="L225" s="121"/>
      <c r="M225" s="123"/>
      <c r="N225" s="193"/>
    </row>
    <row r="226" spans="12:14" s="42" customFormat="1">
      <c r="L226" s="121"/>
      <c r="M226" s="123"/>
      <c r="N226" s="193"/>
    </row>
    <row r="227" spans="12:14" s="42" customFormat="1">
      <c r="L227" s="121"/>
      <c r="M227" s="123"/>
      <c r="N227" s="193"/>
    </row>
    <row r="228" spans="12:14" s="42" customFormat="1">
      <c r="L228" s="121"/>
      <c r="M228" s="123"/>
      <c r="N228" s="193"/>
    </row>
    <row r="229" spans="12:14" s="131" customFormat="1">
      <c r="L229" s="122"/>
      <c r="M229" s="125"/>
      <c r="N229" s="193"/>
    </row>
    <row r="230" spans="12:14" s="131" customFormat="1">
      <c r="L230" s="122"/>
      <c r="M230" s="125"/>
      <c r="N230" s="193"/>
    </row>
    <row r="231" spans="12:14" s="131" customFormat="1">
      <c r="L231" s="122"/>
      <c r="M231" s="125"/>
      <c r="N231" s="193"/>
    </row>
    <row r="232" spans="12:14" s="131" customFormat="1">
      <c r="L232" s="122"/>
      <c r="M232" s="125"/>
      <c r="N232" s="193"/>
    </row>
    <row r="233" spans="12:14" s="131" customFormat="1">
      <c r="L233" s="122"/>
      <c r="M233" s="125"/>
      <c r="N233" s="193"/>
    </row>
    <row r="234" spans="12:14" s="131" customFormat="1">
      <c r="L234" s="122"/>
      <c r="M234" s="125"/>
      <c r="N234" s="193"/>
    </row>
    <row r="235" spans="12:14" s="131" customFormat="1">
      <c r="L235" s="122"/>
      <c r="M235" s="125"/>
      <c r="N235" s="193"/>
    </row>
    <row r="236" spans="12:14" s="131" customFormat="1">
      <c r="L236" s="122"/>
      <c r="M236" s="125"/>
      <c r="N236" s="193"/>
    </row>
    <row r="237" spans="12:14" s="131" customFormat="1">
      <c r="L237" s="122"/>
      <c r="M237" s="125"/>
      <c r="N237" s="193"/>
    </row>
    <row r="238" spans="12:14" s="131" customFormat="1">
      <c r="L238" s="122"/>
      <c r="M238" s="125"/>
      <c r="N238" s="193"/>
    </row>
    <row r="239" spans="12:14" s="131" customFormat="1">
      <c r="L239" s="122"/>
      <c r="M239" s="125"/>
      <c r="N239" s="193"/>
    </row>
    <row r="240" spans="12:14" s="131" customFormat="1">
      <c r="L240" s="122"/>
      <c r="M240" s="125"/>
      <c r="N240" s="193"/>
    </row>
    <row r="241" s="131" customFormat="1"/>
    <row r="242" s="131" customFormat="1"/>
    <row r="243" s="131" customFormat="1"/>
    <row r="244" s="131" customFormat="1"/>
    <row r="245" s="131" customFormat="1"/>
    <row r="246" s="131" customFormat="1"/>
    <row r="247" s="131" customFormat="1"/>
    <row r="248" s="131" customFormat="1"/>
    <row r="249" s="131" customFormat="1"/>
    <row r="250" s="131" customFormat="1"/>
    <row r="251" s="131" customFormat="1"/>
    <row r="252" s="131" customFormat="1"/>
    <row r="253" s="131" customFormat="1"/>
    <row r="254" s="131" customFormat="1"/>
    <row r="255" s="131" customFormat="1"/>
    <row r="256" s="131" customFormat="1"/>
    <row r="257" s="131" customFormat="1"/>
    <row r="258" s="131" customFormat="1"/>
    <row r="259" s="131" customFormat="1"/>
    <row r="260" s="131" customFormat="1"/>
    <row r="261" s="131" customFormat="1"/>
    <row r="262" s="131" customFormat="1"/>
    <row r="263" s="131" customFormat="1"/>
    <row r="264" s="131" customFormat="1"/>
    <row r="265" s="131" customFormat="1"/>
    <row r="266" s="131" customFormat="1"/>
    <row r="267" s="131" customFormat="1"/>
    <row r="268" s="131" customFormat="1"/>
    <row r="269" s="131" customFormat="1"/>
    <row r="270" s="131" customFormat="1"/>
    <row r="271" s="131" customFormat="1"/>
    <row r="272" s="131" customFormat="1"/>
    <row r="273" s="131" customFormat="1"/>
    <row r="274" s="131" customFormat="1"/>
    <row r="275" s="131" customFormat="1"/>
    <row r="276" s="131" customFormat="1"/>
    <row r="277" s="131" customFormat="1"/>
    <row r="278" s="131" customFormat="1"/>
    <row r="279" s="131" customFormat="1"/>
    <row r="280" s="131" customFormat="1"/>
    <row r="281" s="131" customFormat="1"/>
    <row r="282" s="131" customFormat="1"/>
    <row r="283" s="131" customFormat="1"/>
    <row r="284" s="131" customFormat="1"/>
    <row r="285" s="131" customFormat="1"/>
    <row r="286" s="131" customFormat="1"/>
    <row r="287" s="131" customFormat="1"/>
    <row r="288" s="131" customFormat="1"/>
    <row r="289" s="131" customFormat="1"/>
    <row r="290" s="131" customFormat="1"/>
    <row r="291" s="131" customFormat="1"/>
    <row r="292" s="131" customFormat="1"/>
    <row r="293" s="131" customFormat="1"/>
    <row r="294" s="131" customFormat="1"/>
    <row r="295" s="131" customFormat="1"/>
    <row r="296" s="131" customFormat="1"/>
    <row r="297" s="131" customFormat="1"/>
    <row r="298" s="131" customFormat="1"/>
    <row r="299" s="131" customFormat="1"/>
    <row r="300" s="131" customFormat="1"/>
    <row r="301" s="131" customFormat="1"/>
    <row r="302" s="131" customFormat="1"/>
    <row r="303" s="131" customFormat="1"/>
    <row r="304" s="131" customFormat="1"/>
    <row r="305" s="131" customFormat="1"/>
    <row r="306" s="131" customFormat="1"/>
    <row r="307" s="131" customFormat="1"/>
    <row r="308" s="131" customFormat="1"/>
    <row r="309" s="131" customFormat="1"/>
    <row r="310" s="131" customFormat="1"/>
    <row r="311" s="131" customFormat="1"/>
    <row r="312" s="131" customFormat="1"/>
    <row r="313" s="131" customFormat="1"/>
    <row r="314" s="131" customFormat="1"/>
    <row r="315" s="131" customFormat="1"/>
    <row r="316" s="131" customFormat="1"/>
    <row r="317" s="131" customFormat="1"/>
    <row r="318" s="131" customFormat="1"/>
    <row r="319" s="131" customFormat="1"/>
    <row r="320" s="131" customFormat="1"/>
    <row r="321" s="131" customFormat="1"/>
    <row r="322" s="131" customFormat="1"/>
    <row r="323" s="131" customFormat="1"/>
    <row r="324" s="131" customFormat="1"/>
    <row r="325" s="131" customFormat="1"/>
    <row r="326" s="131" customFormat="1"/>
    <row r="327" s="131" customFormat="1"/>
    <row r="328" s="131" customFormat="1"/>
    <row r="329" s="131" customFormat="1"/>
    <row r="330" s="131" customFormat="1"/>
    <row r="331" s="131" customFormat="1"/>
    <row r="332" s="131" customFormat="1"/>
    <row r="333" s="131" customFormat="1"/>
    <row r="334" s="131" customFormat="1"/>
    <row r="335" s="131" customFormat="1"/>
    <row r="336" s="131" customFormat="1"/>
    <row r="337" s="131" customFormat="1"/>
    <row r="338" s="131" customFormat="1"/>
    <row r="339" s="131" customFormat="1"/>
    <row r="340" s="131" customFormat="1"/>
    <row r="341" s="131" customFormat="1"/>
    <row r="342" s="131" customFormat="1"/>
    <row r="343" s="131" customFormat="1"/>
    <row r="344" s="131" customFormat="1"/>
    <row r="345" s="131" customFormat="1"/>
    <row r="346" s="131" customFormat="1"/>
    <row r="347" s="131" customFormat="1"/>
    <row r="348" s="131" customFormat="1"/>
    <row r="349" s="131" customFormat="1"/>
    <row r="350" s="131" customFormat="1"/>
    <row r="351" s="131" customFormat="1"/>
    <row r="352" s="131" customFormat="1"/>
    <row r="353" s="131" customFormat="1"/>
    <row r="354" s="131" customFormat="1"/>
    <row r="355" s="131" customFormat="1"/>
    <row r="356" s="131" customFormat="1"/>
    <row r="357" s="131" customFormat="1"/>
    <row r="358" s="131" customFormat="1"/>
    <row r="359" s="131" customFormat="1"/>
    <row r="360" s="131" customFormat="1"/>
    <row r="361" s="131" customFormat="1"/>
    <row r="362" s="131" customFormat="1"/>
    <row r="363" s="131" customFormat="1"/>
    <row r="364" s="131" customFormat="1"/>
    <row r="365" s="131" customFormat="1"/>
    <row r="366" s="131" customFormat="1"/>
    <row r="367" s="131" customFormat="1"/>
    <row r="368" s="131" customFormat="1"/>
    <row r="369" s="131" customFormat="1"/>
    <row r="370" s="131" customFormat="1"/>
    <row r="371" s="131" customFormat="1"/>
    <row r="372" s="131" customFormat="1"/>
    <row r="373" s="131" customFormat="1"/>
    <row r="374" s="131" customFormat="1"/>
    <row r="375" s="131" customFormat="1"/>
    <row r="376" s="131" customFormat="1"/>
    <row r="377" s="131" customFormat="1"/>
    <row r="378" s="131" customFormat="1"/>
    <row r="379" s="131" customFormat="1"/>
    <row r="380" s="131" customFormat="1"/>
    <row r="381" s="131" customFormat="1"/>
    <row r="382" s="131" customFormat="1"/>
    <row r="383" s="131" customFormat="1"/>
    <row r="384" s="131" customFormat="1"/>
    <row r="385" s="131" customFormat="1"/>
    <row r="386" s="131" customFormat="1"/>
    <row r="387" s="131" customFormat="1"/>
    <row r="388" s="131" customFormat="1"/>
    <row r="389" s="131" customFormat="1"/>
    <row r="390" s="131" customFormat="1"/>
    <row r="391" s="131" customFormat="1"/>
    <row r="392" s="131" customFormat="1"/>
    <row r="393" s="131" customFormat="1"/>
    <row r="394" s="131" customFormat="1"/>
    <row r="395" s="131" customFormat="1"/>
    <row r="396" s="131" customFormat="1"/>
    <row r="397" s="131" customFormat="1"/>
    <row r="398" s="131" customFormat="1"/>
    <row r="399" s="131" customFormat="1"/>
    <row r="400" s="131" customFormat="1"/>
    <row r="401" s="131" customFormat="1"/>
    <row r="402" s="131" customFormat="1"/>
    <row r="403" s="131" customFormat="1"/>
    <row r="404" s="131" customFormat="1"/>
    <row r="405" s="131" customFormat="1"/>
    <row r="406" s="131" customFormat="1"/>
    <row r="407" s="131" customFormat="1"/>
    <row r="408" s="131" customFormat="1"/>
    <row r="409" s="131" customFormat="1"/>
    <row r="410" s="131" customFormat="1"/>
    <row r="411" s="131" customFormat="1"/>
    <row r="412" s="131" customFormat="1"/>
    <row r="413" s="131" customFormat="1"/>
    <row r="414" s="131" customFormat="1"/>
    <row r="415" s="131" customFormat="1"/>
    <row r="416" s="131" customFormat="1"/>
    <row r="417" s="131" customFormat="1"/>
    <row r="418" s="131" customFormat="1"/>
    <row r="419" s="131" customFormat="1"/>
    <row r="420" s="131" customFormat="1"/>
    <row r="421" s="131" customFormat="1"/>
    <row r="422" s="131" customFormat="1"/>
    <row r="423" s="131" customFormat="1"/>
    <row r="424" s="131" customFormat="1"/>
    <row r="425" s="131" customFormat="1"/>
    <row r="426" s="131" customFormat="1"/>
    <row r="427" s="131" customFormat="1"/>
    <row r="428" s="131" customFormat="1"/>
    <row r="429" s="131" customFormat="1"/>
    <row r="430" s="131" customFormat="1"/>
    <row r="431" s="131" customFormat="1"/>
    <row r="432" s="131" customFormat="1"/>
    <row r="433" s="131" customFormat="1"/>
    <row r="434" s="131" customFormat="1"/>
    <row r="435" s="131" customFormat="1"/>
    <row r="436" s="131" customFormat="1"/>
    <row r="437" s="131" customFormat="1"/>
    <row r="438" s="131" customFormat="1"/>
    <row r="439" s="131" customFormat="1"/>
    <row r="440" s="131" customFormat="1"/>
    <row r="441" s="131" customFormat="1"/>
    <row r="442" s="131" customFormat="1"/>
    <row r="443" s="131" customFormat="1"/>
    <row r="444" s="131" customFormat="1"/>
    <row r="445" s="131" customFormat="1"/>
    <row r="446" s="131" customFormat="1"/>
    <row r="447" s="131" customFormat="1"/>
    <row r="448" s="131" customFormat="1"/>
    <row r="449" s="131" customFormat="1"/>
    <row r="450" s="131" customFormat="1"/>
    <row r="451" s="131" customFormat="1"/>
    <row r="452" s="131" customFormat="1"/>
    <row r="453" s="131" customFormat="1"/>
    <row r="454" s="131" customFormat="1"/>
    <row r="455" s="131" customFormat="1"/>
    <row r="456" s="131" customFormat="1"/>
    <row r="457" s="131" customFormat="1"/>
    <row r="458" s="131" customFormat="1"/>
    <row r="459" s="131" customFormat="1"/>
    <row r="460" s="131" customFormat="1"/>
    <row r="461" s="131" customFormat="1"/>
    <row r="462" s="131" customFormat="1"/>
    <row r="463" s="131" customFormat="1"/>
    <row r="464" s="131" customFormat="1"/>
    <row r="465" s="131" customFormat="1"/>
    <row r="466" s="131" customFormat="1"/>
    <row r="467" s="131" customFormat="1"/>
    <row r="468" s="131" customFormat="1"/>
    <row r="469" s="131" customFormat="1"/>
    <row r="470" s="131" customFormat="1"/>
    <row r="471" s="131" customFormat="1"/>
    <row r="472" s="131" customFormat="1"/>
    <row r="473" s="131" customFormat="1"/>
    <row r="474" s="131" customFormat="1"/>
    <row r="475" s="131" customFormat="1"/>
    <row r="476" s="131" customFormat="1"/>
    <row r="477" s="131" customFormat="1"/>
    <row r="478" s="131" customFormat="1"/>
    <row r="479" s="131" customFormat="1"/>
    <row r="480" s="131" customFormat="1"/>
    <row r="481" s="131" customFormat="1"/>
    <row r="482" s="131" customFormat="1"/>
    <row r="483" s="131" customFormat="1"/>
    <row r="484" s="131" customFormat="1"/>
    <row r="485" s="131" customFormat="1"/>
    <row r="486" s="131" customFormat="1"/>
    <row r="487" s="131" customFormat="1"/>
    <row r="488" s="131" customFormat="1"/>
    <row r="489" s="131" customFormat="1"/>
    <row r="490" s="131" customFormat="1"/>
    <row r="491" s="131" customFormat="1"/>
    <row r="492" s="131" customFormat="1"/>
    <row r="493" s="131" customFormat="1"/>
    <row r="494" s="131" customFormat="1"/>
    <row r="495" s="131" customFormat="1"/>
    <row r="496" s="131" customFormat="1"/>
    <row r="497" s="131" customFormat="1"/>
    <row r="498" s="131" customFormat="1"/>
    <row r="499" s="131" customFormat="1"/>
    <row r="500" s="131" customFormat="1"/>
    <row r="501" s="131" customFormat="1"/>
    <row r="502" s="131" customFormat="1"/>
    <row r="503" s="131" customFormat="1"/>
    <row r="504" s="131" customFormat="1"/>
    <row r="505" s="131" customFormat="1"/>
    <row r="506" s="131" customFormat="1"/>
    <row r="507" s="131" customFormat="1"/>
    <row r="508" s="131" customFormat="1"/>
    <row r="509" s="131" customFormat="1"/>
    <row r="510" s="131" customFormat="1"/>
    <row r="511" s="131" customFormat="1"/>
    <row r="512" s="131" customFormat="1"/>
    <row r="513" s="131" customFormat="1"/>
    <row r="514" s="131" customFormat="1"/>
    <row r="515" s="131" customFormat="1"/>
    <row r="516" s="131" customFormat="1"/>
    <row r="517" s="131" customFormat="1"/>
    <row r="518" s="131" customFormat="1"/>
    <row r="519" s="131" customFormat="1"/>
    <row r="520" s="131" customFormat="1"/>
    <row r="521" s="131" customFormat="1"/>
    <row r="522" s="131" customFormat="1"/>
    <row r="523" s="131" customFormat="1"/>
    <row r="524" s="131" customFormat="1"/>
    <row r="525" s="131" customFormat="1"/>
    <row r="526" s="131" customFormat="1"/>
    <row r="527" s="131" customFormat="1"/>
    <row r="528" s="131" customFormat="1"/>
    <row r="529" s="131" customFormat="1"/>
    <row r="530" s="131" customFormat="1"/>
    <row r="531" s="131" customFormat="1"/>
    <row r="532" s="131" customFormat="1"/>
    <row r="533" s="131" customFormat="1"/>
    <row r="534" s="131" customFormat="1"/>
    <row r="535" s="131" customFormat="1"/>
    <row r="536" s="131" customFormat="1"/>
    <row r="537" s="131" customFormat="1"/>
    <row r="538" s="131" customFormat="1"/>
    <row r="539" s="131" customFormat="1"/>
    <row r="540" s="131" customFormat="1"/>
    <row r="541" s="131" customFormat="1"/>
    <row r="542" s="131" customFormat="1"/>
    <row r="543" s="131" customFormat="1"/>
    <row r="544" s="131" customFormat="1"/>
    <row r="545" s="131" customFormat="1"/>
    <row r="546" s="131" customFormat="1"/>
    <row r="547" s="131" customFormat="1"/>
    <row r="548" s="131" customFormat="1"/>
    <row r="549" s="131" customFormat="1"/>
    <row r="550" s="131" customFormat="1"/>
    <row r="551" s="131" customFormat="1"/>
    <row r="552" s="131" customFormat="1"/>
    <row r="553" s="131" customFormat="1"/>
    <row r="554" s="131" customFormat="1"/>
    <row r="555" s="131" customFormat="1"/>
    <row r="556" s="131" customFormat="1"/>
    <row r="557" s="131" customFormat="1"/>
    <row r="558" s="131" customFormat="1"/>
    <row r="559" s="131" customFormat="1"/>
    <row r="560" s="131" customFormat="1"/>
    <row r="561" s="131" customFormat="1"/>
    <row r="562" s="131" customFormat="1"/>
    <row r="563" s="131" customFormat="1"/>
    <row r="564" s="131" customFormat="1"/>
    <row r="565" s="131" customFormat="1"/>
    <row r="566" s="131" customFormat="1"/>
    <row r="567" s="131" customFormat="1"/>
    <row r="568" s="131" customFormat="1"/>
    <row r="569" s="131" customFormat="1"/>
    <row r="570" s="131" customFormat="1"/>
    <row r="571" s="131" customFormat="1"/>
    <row r="572" s="131" customFormat="1"/>
    <row r="573" s="131" customFormat="1"/>
    <row r="574" s="131" customFormat="1"/>
    <row r="575" s="131" customFormat="1"/>
    <row r="576" s="131" customFormat="1"/>
    <row r="577" s="131" customFormat="1"/>
    <row r="578" s="131" customFormat="1"/>
    <row r="579" s="131" customFormat="1"/>
    <row r="580" s="131" customFormat="1"/>
    <row r="581" s="131" customFormat="1"/>
    <row r="582" s="131" customFormat="1"/>
    <row r="583" s="131" customFormat="1"/>
    <row r="584" s="131" customFormat="1"/>
    <row r="585" s="131" customFormat="1"/>
    <row r="586" s="131" customFormat="1"/>
    <row r="587" s="131" customFormat="1"/>
    <row r="588" s="131" customFormat="1"/>
    <row r="589" s="131" customFormat="1"/>
    <row r="590" s="131" customFormat="1"/>
    <row r="591" s="131" customFormat="1"/>
  </sheetData>
  <sheetProtection selectLockedCells="1"/>
  <mergeCells count="78">
    <mergeCell ref="A5:B5"/>
    <mergeCell ref="C5:D5"/>
    <mergeCell ref="F5:G5"/>
    <mergeCell ref="H5:M5"/>
    <mergeCell ref="A1:M1"/>
    <mergeCell ref="A3:I3"/>
    <mergeCell ref="A4:F4"/>
    <mergeCell ref="H4:M4"/>
    <mergeCell ref="A6:B6"/>
    <mergeCell ref="D6:F6"/>
    <mergeCell ref="I6:K6"/>
    <mergeCell ref="A7:B7"/>
    <mergeCell ref="C7:E7"/>
    <mergeCell ref="I7:K7"/>
    <mergeCell ref="A8:B8"/>
    <mergeCell ref="C8:E8"/>
    <mergeCell ref="I8:K8"/>
    <mergeCell ref="A9:B9"/>
    <mergeCell ref="C9:E9"/>
    <mergeCell ref="J9:K9"/>
    <mergeCell ref="A10:F10"/>
    <mergeCell ref="J10:K10"/>
    <mergeCell ref="E11:M11"/>
    <mergeCell ref="B12:D12"/>
    <mergeCell ref="E12:E13"/>
    <mergeCell ref="F12:J12"/>
    <mergeCell ref="K12:K13"/>
    <mergeCell ref="L12:N13"/>
    <mergeCell ref="L25:N25"/>
    <mergeCell ref="L14:N14"/>
    <mergeCell ref="L15:N15"/>
    <mergeCell ref="L16:N16"/>
    <mergeCell ref="L17:N17"/>
    <mergeCell ref="L18:N18"/>
    <mergeCell ref="L19:N19"/>
    <mergeCell ref="L20:N20"/>
    <mergeCell ref="L21:N21"/>
    <mergeCell ref="L22:N22"/>
    <mergeCell ref="L23:N23"/>
    <mergeCell ref="L24:N24"/>
    <mergeCell ref="L37:N37"/>
    <mergeCell ref="L26:N26"/>
    <mergeCell ref="L27:N27"/>
    <mergeCell ref="L28:N28"/>
    <mergeCell ref="L29:N29"/>
    <mergeCell ref="L30:N30"/>
    <mergeCell ref="L31:N31"/>
    <mergeCell ref="L32:N32"/>
    <mergeCell ref="L33:N33"/>
    <mergeCell ref="L34:N34"/>
    <mergeCell ref="L35:N35"/>
    <mergeCell ref="L36:N36"/>
    <mergeCell ref="L43:N43"/>
    <mergeCell ref="L44:N44"/>
    <mergeCell ref="L45:N45"/>
    <mergeCell ref="L46:M46"/>
    <mergeCell ref="F48:I48"/>
    <mergeCell ref="L38:N38"/>
    <mergeCell ref="L39:N39"/>
    <mergeCell ref="L40:N40"/>
    <mergeCell ref="L41:N41"/>
    <mergeCell ref="L42:N42"/>
    <mergeCell ref="F53:I53"/>
    <mergeCell ref="A2:N2"/>
    <mergeCell ref="D60:M60"/>
    <mergeCell ref="F54:I54"/>
    <mergeCell ref="D55:E55"/>
    <mergeCell ref="F55:I55"/>
    <mergeCell ref="L57:M57"/>
    <mergeCell ref="L58:M58"/>
    <mergeCell ref="L59:M59"/>
    <mergeCell ref="F50:I50"/>
    <mergeCell ref="J50:J52"/>
    <mergeCell ref="F51:I51"/>
    <mergeCell ref="D52:E52"/>
    <mergeCell ref="F52:I52"/>
    <mergeCell ref="D49:E49"/>
    <mergeCell ref="F49:I49"/>
  </mergeCells>
  <printOptions horizontalCentered="1"/>
  <pageMargins left="0.25" right="0.25" top="0.5" bottom="0.5" header="0.5" footer="0.5"/>
  <pageSetup scale="62" orientation="portrait" r:id="rId1"/>
  <headerFooter alignWithMargins="0"/>
  <ignoredErrors>
    <ignoredError sqref="E14" formulaRange="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91"/>
  <sheetViews>
    <sheetView topLeftCell="A8" zoomScale="75" zoomScaleNormal="75" workbookViewId="0">
      <selection activeCell="A2" sqref="A2:N2"/>
    </sheetView>
  </sheetViews>
  <sheetFormatPr defaultRowHeight="12.75"/>
  <cols>
    <col min="1" max="1" width="8.140625" style="3" customWidth="1"/>
    <col min="2" max="5" width="13" style="131" customWidth="1"/>
    <col min="6" max="6" width="12.28515625" style="131" customWidth="1"/>
    <col min="7" max="7" width="12.42578125" style="131" customWidth="1"/>
    <col min="8" max="8" width="13.140625" style="131" customWidth="1"/>
    <col min="9" max="11" width="11.5703125" style="131" customWidth="1"/>
    <col min="12" max="12" width="11.5703125" style="122" customWidth="1"/>
    <col min="13" max="13" width="11.5703125" style="125" customWidth="1"/>
    <col min="14" max="14" width="11.5703125" style="193" customWidth="1"/>
    <col min="15" max="26" width="8.85546875" style="42" customWidth="1"/>
    <col min="27" max="16384" width="9.140625" style="131"/>
  </cols>
  <sheetData>
    <row r="1" spans="1:26" ht="13.5" thickBot="1">
      <c r="A1" s="609"/>
      <c r="B1" s="609"/>
      <c r="C1" s="609"/>
      <c r="D1" s="609"/>
      <c r="E1" s="609"/>
      <c r="F1" s="609"/>
      <c r="G1" s="609"/>
      <c r="H1" s="609"/>
      <c r="I1" s="609"/>
      <c r="J1" s="609"/>
      <c r="K1" s="609"/>
      <c r="L1" s="609"/>
      <c r="M1" s="609"/>
      <c r="O1" s="247"/>
    </row>
    <row r="2" spans="1:26" ht="27.75" thickTop="1" thickBot="1">
      <c r="A2" s="730" t="s">
        <v>0</v>
      </c>
      <c r="B2" s="731"/>
      <c r="C2" s="731"/>
      <c r="D2" s="731"/>
      <c r="E2" s="731"/>
      <c r="F2" s="731"/>
      <c r="G2" s="731"/>
      <c r="H2" s="731"/>
      <c r="I2" s="731"/>
      <c r="J2" s="731"/>
      <c r="K2" s="731"/>
      <c r="L2" s="731"/>
      <c r="M2" s="731"/>
      <c r="N2" s="732"/>
    </row>
    <row r="3" spans="1:26" s="116" customFormat="1" ht="18" hidden="1" customHeight="1" thickTop="1">
      <c r="A3" s="715"/>
      <c r="B3" s="715"/>
      <c r="C3" s="715"/>
      <c r="D3" s="715"/>
      <c r="E3" s="715"/>
      <c r="F3" s="715"/>
      <c r="G3" s="715"/>
      <c r="H3" s="715"/>
      <c r="I3" s="715"/>
      <c r="J3" s="114"/>
      <c r="K3" s="114"/>
      <c r="L3" s="117"/>
      <c r="M3" s="258"/>
      <c r="N3" s="126"/>
      <c r="O3" s="115"/>
      <c r="P3" s="115"/>
      <c r="Q3" s="115"/>
      <c r="R3" s="115"/>
      <c r="S3" s="115"/>
      <c r="T3" s="115"/>
      <c r="U3" s="115"/>
      <c r="V3" s="115"/>
      <c r="W3" s="115"/>
      <c r="X3" s="115"/>
      <c r="Y3" s="115"/>
      <c r="Z3" s="115"/>
    </row>
    <row r="4" spans="1:26" ht="33.75" thickTop="1">
      <c r="A4" s="716" t="s">
        <v>95</v>
      </c>
      <c r="B4" s="717"/>
      <c r="C4" s="717"/>
      <c r="D4" s="717"/>
      <c r="E4" s="717"/>
      <c r="F4" s="717"/>
      <c r="G4" s="295" t="s">
        <v>1</v>
      </c>
      <c r="H4" s="718"/>
      <c r="I4" s="718"/>
      <c r="J4" s="718"/>
      <c r="K4" s="718"/>
      <c r="L4" s="718"/>
      <c r="M4" s="719"/>
      <c r="N4" s="296"/>
    </row>
    <row r="5" spans="1:26" ht="23.25">
      <c r="A5" s="553" t="s">
        <v>111</v>
      </c>
      <c r="B5" s="554"/>
      <c r="C5" s="555"/>
      <c r="D5" s="555"/>
      <c r="E5" s="236"/>
      <c r="F5" s="559" t="s">
        <v>2</v>
      </c>
      <c r="G5" s="559"/>
      <c r="H5" s="561" t="s">
        <v>194</v>
      </c>
      <c r="I5" s="561"/>
      <c r="J5" s="561"/>
      <c r="K5" s="561"/>
      <c r="L5" s="561"/>
      <c r="M5" s="562"/>
      <c r="N5" s="181"/>
    </row>
    <row r="6" spans="1:26" ht="18.75" customHeight="1">
      <c r="A6" s="524" t="s">
        <v>30</v>
      </c>
      <c r="B6" s="525"/>
      <c r="C6" s="157"/>
      <c r="D6" s="526"/>
      <c r="E6" s="526"/>
      <c r="F6" s="526"/>
      <c r="G6" s="54" t="s">
        <v>85</v>
      </c>
      <c r="H6" s="55" t="s">
        <v>3</v>
      </c>
      <c r="I6" s="558"/>
      <c r="J6" s="558"/>
      <c r="K6" s="558"/>
      <c r="L6" s="118" t="s">
        <v>4</v>
      </c>
      <c r="M6" s="255"/>
      <c r="N6" s="181"/>
    </row>
    <row r="7" spans="1:26" ht="18.95" customHeight="1">
      <c r="A7" s="569" t="s">
        <v>84</v>
      </c>
      <c r="B7" s="570"/>
      <c r="C7" s="571"/>
      <c r="D7" s="571"/>
      <c r="E7" s="571"/>
      <c r="F7" s="243"/>
      <c r="G7" s="54" t="s">
        <v>85</v>
      </c>
      <c r="H7" s="55" t="s">
        <v>6</v>
      </c>
      <c r="I7" s="558"/>
      <c r="J7" s="558"/>
      <c r="K7" s="558"/>
      <c r="L7" s="118" t="s">
        <v>4</v>
      </c>
      <c r="M7" s="256"/>
      <c r="N7" s="181"/>
      <c r="O7" s="193"/>
    </row>
    <row r="8" spans="1:26" ht="18.95" customHeight="1">
      <c r="A8" s="565" t="s">
        <v>5</v>
      </c>
      <c r="B8" s="566"/>
      <c r="C8" s="528"/>
      <c r="D8" s="528"/>
      <c r="E8" s="528"/>
      <c r="F8" s="243"/>
      <c r="G8" s="54" t="s">
        <v>85</v>
      </c>
      <c r="H8" s="55" t="s">
        <v>8</v>
      </c>
      <c r="I8" s="558"/>
      <c r="J8" s="558"/>
      <c r="K8" s="558"/>
      <c r="L8" s="118" t="s">
        <v>4</v>
      </c>
      <c r="M8" s="256"/>
      <c r="N8" s="181"/>
    </row>
    <row r="9" spans="1:26" ht="18.95" customHeight="1">
      <c r="A9" s="565" t="s">
        <v>7</v>
      </c>
      <c r="B9" s="566"/>
      <c r="C9" s="528"/>
      <c r="D9" s="528"/>
      <c r="E9" s="528"/>
      <c r="F9" s="243"/>
      <c r="G9" s="244"/>
      <c r="H9" s="244"/>
      <c r="I9" s="52" t="s">
        <v>31</v>
      </c>
      <c r="J9" s="527"/>
      <c r="K9" s="527"/>
      <c r="L9" s="52" t="s">
        <v>32</v>
      </c>
      <c r="M9" s="256">
        <f>SUM(M6:M8)</f>
        <v>0</v>
      </c>
      <c r="N9" s="181"/>
    </row>
    <row r="10" spans="1:26" ht="19.5" customHeight="1" thickBot="1">
      <c r="A10" s="567"/>
      <c r="B10" s="568"/>
      <c r="C10" s="568"/>
      <c r="D10" s="568"/>
      <c r="E10" s="568"/>
      <c r="F10" s="568"/>
      <c r="G10" s="244"/>
      <c r="H10" s="244"/>
      <c r="I10" s="183"/>
      <c r="J10" s="546"/>
      <c r="K10" s="546"/>
      <c r="L10" s="183"/>
      <c r="M10" s="257"/>
      <c r="N10" s="181"/>
    </row>
    <row r="11" spans="1:26" ht="14.25" thickTop="1" thickBot="1">
      <c r="A11" s="180"/>
      <c r="B11" s="158" t="str">
        <f>G6</f>
        <v xml:space="preserve">d. </v>
      </c>
      <c r="C11" s="158" t="str">
        <f>G7</f>
        <v xml:space="preserve">d. </v>
      </c>
      <c r="D11" s="158" t="str">
        <f>G8</f>
        <v xml:space="preserve">d. </v>
      </c>
      <c r="E11" s="563"/>
      <c r="F11" s="563"/>
      <c r="G11" s="563"/>
      <c r="H11" s="563"/>
      <c r="I11" s="563"/>
      <c r="J11" s="563"/>
      <c r="K11" s="563"/>
      <c r="L11" s="563"/>
      <c r="M11" s="564"/>
      <c r="N11" s="262"/>
    </row>
    <row r="12" spans="1:26" ht="16.5" customHeight="1" thickTop="1">
      <c r="A12" s="98"/>
      <c r="B12" s="529" t="s">
        <v>93</v>
      </c>
      <c r="C12" s="530"/>
      <c r="D12" s="531"/>
      <c r="E12" s="522" t="s">
        <v>123</v>
      </c>
      <c r="F12" s="547" t="s">
        <v>9</v>
      </c>
      <c r="G12" s="548"/>
      <c r="H12" s="548"/>
      <c r="I12" s="548"/>
      <c r="J12" s="548"/>
      <c r="K12" s="549" t="s">
        <v>127</v>
      </c>
      <c r="L12" s="507" t="s">
        <v>110</v>
      </c>
      <c r="M12" s="508"/>
      <c r="N12" s="509"/>
    </row>
    <row r="13" spans="1:26" ht="53.1" customHeight="1" thickBot="1">
      <c r="A13" s="82" t="s">
        <v>10</v>
      </c>
      <c r="B13" s="191" t="s">
        <v>11</v>
      </c>
      <c r="C13" s="191" t="s">
        <v>86</v>
      </c>
      <c r="D13" s="192" t="s">
        <v>87</v>
      </c>
      <c r="E13" s="723"/>
      <c r="F13" s="188" t="s">
        <v>129</v>
      </c>
      <c r="G13" s="189" t="s">
        <v>119</v>
      </c>
      <c r="H13" s="189" t="s">
        <v>118</v>
      </c>
      <c r="I13" s="189" t="s">
        <v>120</v>
      </c>
      <c r="J13" s="190" t="s">
        <v>113</v>
      </c>
      <c r="K13" s="550"/>
      <c r="L13" s="510"/>
      <c r="M13" s="511"/>
      <c r="N13" s="512"/>
    </row>
    <row r="14" spans="1:26" s="3" customFormat="1" ht="18" customHeight="1" thickTop="1">
      <c r="A14" s="174">
        <v>1</v>
      </c>
      <c r="B14" s="79"/>
      <c r="C14" s="92"/>
      <c r="D14" s="79"/>
      <c r="E14" s="240">
        <f>SUM(B14:D14)</f>
        <v>0</v>
      </c>
      <c r="F14" s="240"/>
      <c r="G14" s="238"/>
      <c r="H14" s="238"/>
      <c r="I14" s="238"/>
      <c r="J14" s="241"/>
      <c r="K14" s="241"/>
      <c r="L14" s="605"/>
      <c r="M14" s="606"/>
      <c r="N14" s="607"/>
      <c r="O14" s="193"/>
      <c r="P14" s="42"/>
      <c r="Q14" s="42"/>
      <c r="R14" s="42"/>
      <c r="S14" s="42"/>
      <c r="T14" s="42"/>
      <c r="U14" s="42"/>
      <c r="V14" s="42"/>
      <c r="W14" s="42"/>
      <c r="X14" s="42"/>
      <c r="Y14" s="42"/>
      <c r="Z14" s="42"/>
    </row>
    <row r="15" spans="1:26" s="3" customFormat="1" ht="18" customHeight="1">
      <c r="A15" s="173">
        <v>2</v>
      </c>
      <c r="B15" s="79"/>
      <c r="C15" s="92"/>
      <c r="D15" s="79"/>
      <c r="E15" s="240">
        <f t="shared" ref="E15:E44" si="0">SUM(B15:D15)</f>
        <v>0</v>
      </c>
      <c r="F15" s="74"/>
      <c r="G15" s="75"/>
      <c r="H15" s="75"/>
      <c r="I15" s="75"/>
      <c r="J15" s="99"/>
      <c r="K15" s="99"/>
      <c r="L15" s="576"/>
      <c r="M15" s="577"/>
      <c r="N15" s="578"/>
      <c r="O15" s="193"/>
      <c r="P15" s="42"/>
      <c r="Q15" s="42"/>
      <c r="R15" s="42"/>
      <c r="S15" s="42"/>
      <c r="T15" s="42"/>
      <c r="U15" s="42"/>
      <c r="V15" s="42"/>
      <c r="W15" s="42"/>
      <c r="X15" s="42"/>
      <c r="Y15" s="42"/>
      <c r="Z15" s="42"/>
    </row>
    <row r="16" spans="1:26" s="3" customFormat="1" ht="18" customHeight="1">
      <c r="A16" s="171">
        <v>3</v>
      </c>
      <c r="B16" s="79"/>
      <c r="C16" s="92"/>
      <c r="D16" s="79"/>
      <c r="E16" s="240">
        <f t="shared" si="0"/>
        <v>0</v>
      </c>
      <c r="F16" s="238"/>
      <c r="G16" s="238"/>
      <c r="H16" s="238"/>
      <c r="I16" s="238"/>
      <c r="J16" s="241"/>
      <c r="K16" s="100"/>
      <c r="L16" s="516"/>
      <c r="M16" s="517"/>
      <c r="N16" s="518"/>
      <c r="O16" s="193"/>
      <c r="P16" s="42"/>
      <c r="Q16" s="42"/>
      <c r="R16" s="42"/>
      <c r="S16" s="42"/>
      <c r="T16" s="42"/>
      <c r="U16" s="42"/>
      <c r="V16" s="42"/>
      <c r="W16" s="42"/>
      <c r="X16" s="42"/>
      <c r="Y16" s="42"/>
      <c r="Z16" s="42"/>
    </row>
    <row r="17" spans="1:26" s="3" customFormat="1" ht="18" customHeight="1" thickBot="1">
      <c r="A17" s="228">
        <v>4</v>
      </c>
      <c r="B17" s="229"/>
      <c r="C17" s="229"/>
      <c r="D17" s="229"/>
      <c r="E17" s="231">
        <f t="shared" si="0"/>
        <v>0</v>
      </c>
      <c r="F17" s="229"/>
      <c r="G17" s="229"/>
      <c r="H17" s="229"/>
      <c r="I17" s="229"/>
      <c r="J17" s="232"/>
      <c r="K17" s="234">
        <f>IF(SUM(JUL!L72+AUG!L68)&gt;40, SUM(JUL!L72+AUG!L68)-40, 0)</f>
        <v>0</v>
      </c>
      <c r="L17" s="513"/>
      <c r="M17" s="514"/>
      <c r="N17" s="515"/>
      <c r="O17" s="193"/>
      <c r="P17" s="42"/>
      <c r="Q17" s="42"/>
      <c r="R17" s="42"/>
      <c r="S17" s="42"/>
      <c r="T17" s="42"/>
      <c r="U17" s="42"/>
      <c r="V17" s="42"/>
      <c r="W17" s="42"/>
      <c r="X17" s="42"/>
      <c r="Y17" s="42"/>
      <c r="Z17" s="42"/>
    </row>
    <row r="18" spans="1:26" s="3" customFormat="1" ht="18" customHeight="1">
      <c r="A18" s="478">
        <v>5</v>
      </c>
      <c r="B18" s="475"/>
      <c r="C18" s="475"/>
      <c r="D18" s="475"/>
      <c r="E18" s="299">
        <f t="shared" si="0"/>
        <v>0</v>
      </c>
      <c r="F18" s="475"/>
      <c r="G18" s="475"/>
      <c r="H18" s="475"/>
      <c r="I18" s="475"/>
      <c r="J18" s="477"/>
      <c r="K18" s="477"/>
      <c r="L18" s="501"/>
      <c r="M18" s="502"/>
      <c r="N18" s="503"/>
      <c r="O18" s="193"/>
      <c r="P18" s="42"/>
      <c r="Q18" s="42"/>
      <c r="R18" s="42"/>
      <c r="S18" s="42"/>
      <c r="T18" s="42"/>
      <c r="U18" s="42"/>
      <c r="V18" s="42"/>
      <c r="W18" s="42"/>
      <c r="X18" s="42"/>
      <c r="Y18" s="42"/>
      <c r="Z18" s="42"/>
    </row>
    <row r="19" spans="1:26" s="3" customFormat="1" ht="18" customHeight="1">
      <c r="A19" s="171">
        <v>6</v>
      </c>
      <c r="B19" s="238"/>
      <c r="C19" s="239"/>
      <c r="D19" s="238"/>
      <c r="E19" s="240">
        <f t="shared" si="0"/>
        <v>0</v>
      </c>
      <c r="F19" s="238"/>
      <c r="G19" s="238"/>
      <c r="H19" s="238"/>
      <c r="I19" s="238"/>
      <c r="J19" s="241"/>
      <c r="K19" s="271"/>
      <c r="L19" s="498"/>
      <c r="M19" s="499"/>
      <c r="N19" s="500"/>
      <c r="O19" s="193"/>
      <c r="P19" s="42"/>
      <c r="Q19" s="42"/>
      <c r="R19" s="42"/>
      <c r="S19" s="42"/>
      <c r="T19" s="42"/>
      <c r="U19" s="42"/>
      <c r="V19" s="42"/>
      <c r="W19" s="42"/>
      <c r="X19" s="42"/>
      <c r="Y19" s="42"/>
      <c r="Z19" s="42"/>
    </row>
    <row r="20" spans="1:26" s="3" customFormat="1" ht="18" customHeight="1">
      <c r="A20" s="173">
        <v>7</v>
      </c>
      <c r="B20" s="75"/>
      <c r="C20" s="93"/>
      <c r="D20" s="75"/>
      <c r="E20" s="240">
        <f t="shared" si="0"/>
        <v>0</v>
      </c>
      <c r="F20" s="75"/>
      <c r="G20" s="75"/>
      <c r="H20" s="75"/>
      <c r="I20" s="75"/>
      <c r="J20" s="99"/>
      <c r="K20" s="99"/>
      <c r="L20" s="516"/>
      <c r="M20" s="517"/>
      <c r="N20" s="518"/>
      <c r="O20" s="193"/>
      <c r="P20" s="42"/>
      <c r="Q20" s="42"/>
      <c r="R20" s="42"/>
      <c r="S20" s="42"/>
      <c r="T20" s="42"/>
      <c r="U20" s="42"/>
      <c r="V20" s="42"/>
      <c r="W20" s="42"/>
      <c r="X20" s="42"/>
      <c r="Y20" s="42"/>
      <c r="Z20" s="42"/>
    </row>
    <row r="21" spans="1:26" s="3" customFormat="1" ht="18" customHeight="1">
      <c r="A21" s="171">
        <v>8</v>
      </c>
      <c r="B21" s="238"/>
      <c r="C21" s="239"/>
      <c r="D21" s="238"/>
      <c r="E21" s="240">
        <f t="shared" si="0"/>
        <v>0</v>
      </c>
      <c r="F21" s="238"/>
      <c r="G21" s="238"/>
      <c r="H21" s="238"/>
      <c r="I21" s="238"/>
      <c r="J21" s="241"/>
      <c r="K21" s="271"/>
      <c r="L21" s="498"/>
      <c r="M21" s="499"/>
      <c r="N21" s="500"/>
      <c r="O21" s="193"/>
      <c r="P21" s="42"/>
      <c r="Q21" s="42"/>
      <c r="R21" s="42"/>
      <c r="S21" s="42"/>
      <c r="T21" s="42"/>
      <c r="U21" s="42"/>
      <c r="V21" s="42"/>
      <c r="W21" s="42"/>
      <c r="X21" s="42"/>
      <c r="Y21" s="42"/>
      <c r="Z21" s="42"/>
    </row>
    <row r="22" spans="1:26" s="3" customFormat="1" ht="18" customHeight="1">
      <c r="A22" s="173">
        <v>9</v>
      </c>
      <c r="B22" s="75"/>
      <c r="C22" s="93"/>
      <c r="D22" s="75"/>
      <c r="E22" s="240">
        <f t="shared" si="0"/>
        <v>0</v>
      </c>
      <c r="F22" s="75"/>
      <c r="G22" s="75"/>
      <c r="H22" s="75"/>
      <c r="I22" s="75"/>
      <c r="J22" s="99"/>
      <c r="K22" s="99"/>
      <c r="L22" s="516"/>
      <c r="M22" s="517"/>
      <c r="N22" s="518"/>
      <c r="O22" s="193"/>
      <c r="P22" s="42"/>
      <c r="Q22" s="42"/>
      <c r="R22" s="42"/>
      <c r="S22" s="42"/>
      <c r="T22" s="42"/>
      <c r="U22" s="42"/>
      <c r="V22" s="42"/>
      <c r="W22" s="42"/>
      <c r="X22" s="42"/>
      <c r="Y22" s="42"/>
      <c r="Z22" s="42"/>
    </row>
    <row r="23" spans="1:26" s="3" customFormat="1" ht="18" customHeight="1">
      <c r="A23" s="171">
        <v>10</v>
      </c>
      <c r="B23" s="79"/>
      <c r="C23" s="92"/>
      <c r="D23" s="79"/>
      <c r="E23" s="240">
        <f t="shared" si="0"/>
        <v>0</v>
      </c>
      <c r="F23" s="238"/>
      <c r="G23" s="238"/>
      <c r="H23" s="238"/>
      <c r="I23" s="238"/>
      <c r="J23" s="241"/>
      <c r="K23" s="100"/>
      <c r="L23" s="582"/>
      <c r="M23" s="583"/>
      <c r="N23" s="584"/>
      <c r="O23" s="193"/>
      <c r="P23" s="42"/>
      <c r="Q23" s="42"/>
      <c r="R23" s="42"/>
      <c r="S23" s="42"/>
      <c r="T23" s="42"/>
      <c r="U23" s="42"/>
      <c r="V23" s="42"/>
      <c r="W23" s="42"/>
      <c r="X23" s="42"/>
      <c r="Y23" s="42"/>
      <c r="Z23" s="42"/>
    </row>
    <row r="24" spans="1:26" s="3" customFormat="1" ht="18" customHeight="1" thickBot="1">
      <c r="A24" s="228">
        <v>11</v>
      </c>
      <c r="B24" s="229"/>
      <c r="C24" s="230"/>
      <c r="D24" s="229"/>
      <c r="E24" s="231">
        <f t="shared" si="0"/>
        <v>0</v>
      </c>
      <c r="F24" s="229"/>
      <c r="G24" s="229"/>
      <c r="H24" s="229"/>
      <c r="I24" s="229"/>
      <c r="J24" s="232"/>
      <c r="K24" s="234">
        <f>IF(SUM(E18:E24)&gt;40, SUM(E18:E24)-40, 0)</f>
        <v>0</v>
      </c>
      <c r="L24" s="513"/>
      <c r="M24" s="514"/>
      <c r="N24" s="515"/>
      <c r="O24" s="193"/>
      <c r="P24" s="42"/>
      <c r="Q24" s="42"/>
      <c r="R24" s="42"/>
      <c r="S24" s="42"/>
      <c r="T24" s="42"/>
      <c r="U24" s="42"/>
      <c r="V24" s="42"/>
      <c r="W24" s="42"/>
      <c r="X24" s="42"/>
      <c r="Y24" s="42"/>
      <c r="Z24" s="42"/>
    </row>
    <row r="25" spans="1:26" s="3" customFormat="1" ht="18" customHeight="1">
      <c r="A25" s="478">
        <v>12</v>
      </c>
      <c r="B25" s="475"/>
      <c r="C25" s="475"/>
      <c r="D25" s="475"/>
      <c r="E25" s="299">
        <f t="shared" si="0"/>
        <v>0</v>
      </c>
      <c r="F25" s="475"/>
      <c r="G25" s="475"/>
      <c r="H25" s="475"/>
      <c r="I25" s="475"/>
      <c r="J25" s="477"/>
      <c r="K25" s="477"/>
      <c r="L25" s="501"/>
      <c r="M25" s="502"/>
      <c r="N25" s="503"/>
      <c r="O25" s="193"/>
      <c r="P25" s="42"/>
      <c r="Q25" s="42"/>
      <c r="R25" s="42"/>
      <c r="S25" s="42"/>
      <c r="T25" s="42"/>
      <c r="U25" s="42"/>
      <c r="V25" s="42"/>
      <c r="W25" s="42"/>
      <c r="X25" s="42"/>
      <c r="Y25" s="42"/>
      <c r="Z25" s="42"/>
    </row>
    <row r="26" spans="1:26" s="3" customFormat="1" ht="18" customHeight="1">
      <c r="A26" s="171">
        <v>13</v>
      </c>
      <c r="B26" s="238"/>
      <c r="C26" s="94"/>
      <c r="D26" s="88"/>
      <c r="E26" s="240">
        <f t="shared" si="0"/>
        <v>0</v>
      </c>
      <c r="F26" s="88"/>
      <c r="G26" s="88"/>
      <c r="H26" s="88"/>
      <c r="I26" s="88"/>
      <c r="J26" s="100"/>
      <c r="K26" s="271"/>
      <c r="L26" s="498"/>
      <c r="M26" s="499"/>
      <c r="N26" s="500"/>
      <c r="O26" s="193"/>
      <c r="P26" s="42"/>
      <c r="Q26" s="42"/>
      <c r="R26" s="42"/>
      <c r="S26" s="42"/>
      <c r="T26" s="42"/>
      <c r="U26" s="42"/>
      <c r="V26" s="42"/>
      <c r="W26" s="42"/>
      <c r="X26" s="42"/>
      <c r="Y26" s="42"/>
      <c r="Z26" s="42"/>
    </row>
    <row r="27" spans="1:26" s="3" customFormat="1" ht="18" customHeight="1">
      <c r="A27" s="173">
        <v>14</v>
      </c>
      <c r="B27" s="75"/>
      <c r="C27" s="93"/>
      <c r="D27" s="75"/>
      <c r="E27" s="240">
        <f t="shared" si="0"/>
        <v>0</v>
      </c>
      <c r="F27" s="75"/>
      <c r="G27" s="75"/>
      <c r="H27" s="75"/>
      <c r="I27" s="75"/>
      <c r="J27" s="99"/>
      <c r="K27" s="99"/>
      <c r="L27" s="516"/>
      <c r="M27" s="517"/>
      <c r="N27" s="518"/>
      <c r="O27" s="193"/>
      <c r="P27" s="42"/>
      <c r="Q27" s="42"/>
      <c r="R27" s="42"/>
      <c r="S27" s="42"/>
      <c r="T27" s="42"/>
      <c r="U27" s="42"/>
      <c r="V27" s="42"/>
      <c r="W27" s="42"/>
      <c r="X27" s="42"/>
      <c r="Y27" s="42"/>
      <c r="Z27" s="42"/>
    </row>
    <row r="28" spans="1:26" s="3" customFormat="1" ht="18" customHeight="1">
      <c r="A28" s="171">
        <v>15</v>
      </c>
      <c r="B28" s="238"/>
      <c r="C28" s="239"/>
      <c r="D28" s="238"/>
      <c r="E28" s="240">
        <f t="shared" si="0"/>
        <v>0</v>
      </c>
      <c r="F28" s="238"/>
      <c r="G28" s="238"/>
      <c r="H28" s="238"/>
      <c r="I28" s="238"/>
      <c r="J28" s="241"/>
      <c r="K28" s="271"/>
      <c r="L28" s="498"/>
      <c r="M28" s="499"/>
      <c r="N28" s="500"/>
      <c r="O28" s="193"/>
      <c r="P28" s="42"/>
      <c r="Q28" s="42"/>
      <c r="R28" s="42"/>
      <c r="S28" s="42"/>
      <c r="T28" s="42"/>
      <c r="U28" s="42"/>
      <c r="V28" s="42"/>
      <c r="W28" s="42"/>
      <c r="X28" s="42"/>
      <c r="Y28" s="42"/>
      <c r="Z28" s="42"/>
    </row>
    <row r="29" spans="1:26" s="3" customFormat="1" ht="18" customHeight="1">
      <c r="A29" s="173">
        <v>16</v>
      </c>
      <c r="B29" s="75"/>
      <c r="C29" s="75"/>
      <c r="D29" s="75"/>
      <c r="E29" s="240">
        <f t="shared" si="0"/>
        <v>0</v>
      </c>
      <c r="F29" s="74"/>
      <c r="G29" s="75"/>
      <c r="H29" s="75"/>
      <c r="I29" s="75"/>
      <c r="J29" s="99"/>
      <c r="K29" s="99"/>
      <c r="L29" s="576"/>
      <c r="M29" s="577"/>
      <c r="N29" s="578"/>
      <c r="O29" s="193"/>
      <c r="P29" s="42"/>
      <c r="Q29" s="42"/>
      <c r="R29" s="42"/>
      <c r="S29" s="42"/>
      <c r="T29" s="42"/>
      <c r="U29" s="42"/>
      <c r="V29" s="42"/>
      <c r="W29" s="42"/>
      <c r="X29" s="42"/>
      <c r="Y29" s="42"/>
      <c r="Z29" s="42"/>
    </row>
    <row r="30" spans="1:26" s="3" customFormat="1" ht="18" customHeight="1">
      <c r="A30" s="171">
        <v>17</v>
      </c>
      <c r="B30" s="79"/>
      <c r="C30" s="92"/>
      <c r="D30" s="79"/>
      <c r="E30" s="240">
        <f t="shared" si="0"/>
        <v>0</v>
      </c>
      <c r="F30" s="238"/>
      <c r="G30" s="238"/>
      <c r="H30" s="238"/>
      <c r="I30" s="238"/>
      <c r="J30" s="241"/>
      <c r="K30" s="201"/>
      <c r="L30" s="579"/>
      <c r="M30" s="580"/>
      <c r="N30" s="581"/>
      <c r="O30" s="193"/>
      <c r="P30" s="42"/>
      <c r="Q30" s="42"/>
      <c r="R30" s="42"/>
      <c r="S30" s="42"/>
      <c r="T30" s="42"/>
      <c r="U30" s="42"/>
      <c r="V30" s="42"/>
      <c r="W30" s="42"/>
      <c r="X30" s="42"/>
      <c r="Y30" s="42"/>
      <c r="Z30" s="42"/>
    </row>
    <row r="31" spans="1:26" s="3" customFormat="1" ht="18" customHeight="1" thickBot="1">
      <c r="A31" s="235">
        <v>18</v>
      </c>
      <c r="B31" s="229"/>
      <c r="C31" s="229"/>
      <c r="D31" s="229"/>
      <c r="E31" s="231">
        <f t="shared" si="0"/>
        <v>0</v>
      </c>
      <c r="F31" s="231"/>
      <c r="G31" s="229"/>
      <c r="H31" s="229"/>
      <c r="I31" s="229"/>
      <c r="J31" s="232"/>
      <c r="K31" s="241">
        <f>IF(SUM(E25:E31)&gt;40, SUM(E25:E31)-40, 0)</f>
        <v>0</v>
      </c>
      <c r="L31" s="712"/>
      <c r="M31" s="713"/>
      <c r="N31" s="714"/>
      <c r="O31" s="193"/>
      <c r="P31" s="42"/>
      <c r="Q31" s="42"/>
      <c r="R31" s="42"/>
      <c r="S31" s="42"/>
      <c r="T31" s="42"/>
      <c r="U31" s="42"/>
      <c r="V31" s="42"/>
      <c r="W31" s="42"/>
      <c r="X31" s="42"/>
      <c r="Y31" s="42"/>
      <c r="Z31" s="42"/>
    </row>
    <row r="32" spans="1:26" s="3" customFormat="1" ht="18" customHeight="1">
      <c r="A32" s="479">
        <v>19</v>
      </c>
      <c r="B32" s="475"/>
      <c r="C32" s="475"/>
      <c r="D32" s="475"/>
      <c r="E32" s="299">
        <f t="shared" si="0"/>
        <v>0</v>
      </c>
      <c r="F32" s="299"/>
      <c r="G32" s="475"/>
      <c r="H32" s="475"/>
      <c r="I32" s="475"/>
      <c r="J32" s="477"/>
      <c r="K32" s="477"/>
      <c r="L32" s="602"/>
      <c r="M32" s="603"/>
      <c r="N32" s="604"/>
      <c r="O32" s="193"/>
      <c r="P32" s="42"/>
      <c r="Q32" s="42"/>
      <c r="R32" s="42"/>
      <c r="S32" s="42"/>
      <c r="T32" s="42"/>
      <c r="U32" s="42"/>
      <c r="V32" s="42"/>
      <c r="W32" s="42"/>
      <c r="X32" s="42"/>
      <c r="Y32" s="42"/>
      <c r="Z32" s="42"/>
    </row>
    <row r="33" spans="1:26" s="3" customFormat="1" ht="18" customHeight="1">
      <c r="A33" s="171">
        <v>20</v>
      </c>
      <c r="B33" s="238"/>
      <c r="C33" s="238"/>
      <c r="D33" s="238"/>
      <c r="E33" s="240">
        <f t="shared" si="0"/>
        <v>0</v>
      </c>
      <c r="F33" s="88"/>
      <c r="G33" s="88"/>
      <c r="H33" s="88"/>
      <c r="I33" s="88"/>
      <c r="J33" s="100"/>
      <c r="K33" s="271"/>
      <c r="L33" s="498"/>
      <c r="M33" s="499"/>
      <c r="N33" s="500"/>
      <c r="O33" s="193"/>
      <c r="P33" s="42"/>
      <c r="Q33" s="42"/>
      <c r="R33" s="42"/>
      <c r="S33" s="42"/>
      <c r="T33" s="42"/>
      <c r="U33" s="42"/>
      <c r="V33" s="42"/>
      <c r="W33" s="42"/>
      <c r="X33" s="42"/>
      <c r="Y33" s="42"/>
      <c r="Z33" s="42"/>
    </row>
    <row r="34" spans="1:26" s="3" customFormat="1" ht="18" customHeight="1">
      <c r="A34" s="175">
        <v>21</v>
      </c>
      <c r="B34" s="75"/>
      <c r="C34" s="75"/>
      <c r="D34" s="75"/>
      <c r="E34" s="240">
        <f t="shared" si="0"/>
        <v>0</v>
      </c>
      <c r="F34" s="75"/>
      <c r="G34" s="75"/>
      <c r="H34" s="75"/>
      <c r="I34" s="75"/>
      <c r="J34" s="99"/>
      <c r="K34" s="201"/>
      <c r="L34" s="582"/>
      <c r="M34" s="583"/>
      <c r="N34" s="584"/>
      <c r="O34" s="193"/>
      <c r="P34" s="42"/>
      <c r="Q34" s="42"/>
      <c r="R34" s="42"/>
      <c r="S34" s="42"/>
      <c r="T34" s="42"/>
      <c r="U34" s="42"/>
      <c r="V34" s="42"/>
      <c r="W34" s="42"/>
      <c r="X34" s="42"/>
      <c r="Y34" s="42"/>
      <c r="Z34" s="42"/>
    </row>
    <row r="35" spans="1:26" s="3" customFormat="1" ht="18" customHeight="1">
      <c r="A35" s="172">
        <v>22</v>
      </c>
      <c r="B35" s="238"/>
      <c r="C35" s="239"/>
      <c r="D35" s="238"/>
      <c r="E35" s="240">
        <f t="shared" si="0"/>
        <v>0</v>
      </c>
      <c r="F35" s="238"/>
      <c r="G35" s="238"/>
      <c r="H35" s="238"/>
      <c r="I35" s="238"/>
      <c r="J35" s="241"/>
      <c r="K35" s="241"/>
      <c r="L35" s="498"/>
      <c r="M35" s="499"/>
      <c r="N35" s="500"/>
      <c r="O35" s="193"/>
      <c r="P35" s="42"/>
      <c r="Q35" s="42"/>
      <c r="R35" s="42"/>
      <c r="S35" s="42"/>
      <c r="T35" s="42"/>
      <c r="U35" s="42"/>
      <c r="V35" s="42"/>
      <c r="W35" s="42"/>
      <c r="X35" s="42"/>
      <c r="Y35" s="42"/>
      <c r="Z35" s="42"/>
    </row>
    <row r="36" spans="1:26" s="3" customFormat="1" ht="18" customHeight="1">
      <c r="A36" s="173">
        <v>23</v>
      </c>
      <c r="B36" s="75"/>
      <c r="C36" s="93"/>
      <c r="D36" s="75"/>
      <c r="E36" s="240">
        <f t="shared" si="0"/>
        <v>0</v>
      </c>
      <c r="F36" s="75"/>
      <c r="G36" s="75"/>
      <c r="H36" s="75"/>
      <c r="I36" s="75"/>
      <c r="J36" s="99"/>
      <c r="K36" s="99"/>
      <c r="L36" s="516"/>
      <c r="M36" s="517"/>
      <c r="N36" s="518"/>
      <c r="O36" s="193"/>
      <c r="P36" s="42"/>
      <c r="Q36" s="42"/>
      <c r="R36" s="42"/>
      <c r="S36" s="42"/>
      <c r="T36" s="42"/>
      <c r="U36" s="42"/>
      <c r="V36" s="42"/>
      <c r="W36" s="42"/>
      <c r="X36" s="42"/>
      <c r="Y36" s="42"/>
      <c r="Z36" s="42"/>
    </row>
    <row r="37" spans="1:26" s="3" customFormat="1" ht="18" customHeight="1">
      <c r="A37" s="171">
        <v>24</v>
      </c>
      <c r="B37" s="79"/>
      <c r="C37" s="92"/>
      <c r="D37" s="79"/>
      <c r="E37" s="240">
        <f t="shared" si="0"/>
        <v>0</v>
      </c>
      <c r="F37" s="238"/>
      <c r="G37" s="238"/>
      <c r="H37" s="238"/>
      <c r="I37" s="238"/>
      <c r="J37" s="241"/>
      <c r="K37" s="100"/>
      <c r="L37" s="582"/>
      <c r="M37" s="583"/>
      <c r="N37" s="584"/>
      <c r="O37" s="193"/>
      <c r="P37" s="42"/>
      <c r="Q37" s="42"/>
      <c r="R37" s="42"/>
      <c r="S37" s="42"/>
      <c r="T37" s="42"/>
      <c r="U37" s="42"/>
      <c r="V37" s="42"/>
      <c r="W37" s="42"/>
      <c r="X37" s="42"/>
      <c r="Y37" s="42"/>
      <c r="Z37" s="42"/>
    </row>
    <row r="38" spans="1:26" s="3" customFormat="1" ht="18" customHeight="1" thickBot="1">
      <c r="A38" s="235">
        <v>25</v>
      </c>
      <c r="B38" s="229"/>
      <c r="C38" s="229"/>
      <c r="D38" s="229"/>
      <c r="E38" s="231">
        <f t="shared" si="0"/>
        <v>0</v>
      </c>
      <c r="F38" s="229"/>
      <c r="G38" s="229"/>
      <c r="H38" s="229"/>
      <c r="I38" s="229"/>
      <c r="J38" s="232"/>
      <c r="K38" s="234">
        <f>IF(SUM(E32:E38)&gt;40, SUM(E32:E38)-40, 0)</f>
        <v>0</v>
      </c>
      <c r="L38" s="596"/>
      <c r="M38" s="597"/>
      <c r="N38" s="598"/>
      <c r="O38" s="193"/>
      <c r="P38" s="42"/>
      <c r="Q38" s="42"/>
      <c r="R38" s="42"/>
      <c r="S38" s="42"/>
      <c r="T38" s="42"/>
      <c r="U38" s="42"/>
      <c r="V38" s="42"/>
      <c r="W38" s="42"/>
      <c r="X38" s="42"/>
      <c r="Y38" s="42"/>
      <c r="Z38" s="42"/>
    </row>
    <row r="39" spans="1:26" s="3" customFormat="1" ht="18" customHeight="1">
      <c r="A39" s="479">
        <v>26</v>
      </c>
      <c r="B39" s="475"/>
      <c r="C39" s="475"/>
      <c r="D39" s="475"/>
      <c r="E39" s="299">
        <f t="shared" si="0"/>
        <v>0</v>
      </c>
      <c r="F39" s="475"/>
      <c r="G39" s="475"/>
      <c r="H39" s="475"/>
      <c r="I39" s="475"/>
      <c r="J39" s="477"/>
      <c r="K39" s="233"/>
      <c r="L39" s="573"/>
      <c r="M39" s="574"/>
      <c r="N39" s="575"/>
      <c r="O39" s="193"/>
      <c r="P39" s="42"/>
      <c r="Q39" s="42"/>
      <c r="R39" s="42"/>
      <c r="S39" s="42"/>
      <c r="T39" s="42"/>
      <c r="U39" s="42"/>
      <c r="V39" s="42"/>
      <c r="W39" s="42"/>
      <c r="X39" s="42"/>
      <c r="Y39" s="42"/>
      <c r="Z39" s="42"/>
    </row>
    <row r="40" spans="1:26" s="3" customFormat="1" ht="18" customHeight="1">
      <c r="A40" s="171">
        <v>27</v>
      </c>
      <c r="B40" s="238"/>
      <c r="C40" s="94"/>
      <c r="D40" s="88"/>
      <c r="E40" s="240">
        <f t="shared" si="0"/>
        <v>0</v>
      </c>
      <c r="F40" s="88"/>
      <c r="G40" s="88"/>
      <c r="H40" s="88"/>
      <c r="I40" s="88"/>
      <c r="J40" s="100"/>
      <c r="K40" s="271"/>
      <c r="L40" s="498"/>
      <c r="M40" s="499"/>
      <c r="N40" s="500"/>
      <c r="O40" s="193"/>
      <c r="P40" s="42"/>
      <c r="Q40" s="42"/>
      <c r="R40" s="42"/>
      <c r="S40" s="42"/>
      <c r="T40" s="42"/>
      <c r="U40" s="42"/>
      <c r="V40" s="42"/>
      <c r="W40" s="42"/>
      <c r="X40" s="42"/>
      <c r="Y40" s="42"/>
      <c r="Z40" s="42"/>
    </row>
    <row r="41" spans="1:26" s="3" customFormat="1" ht="18" customHeight="1">
      <c r="A41" s="175">
        <v>28</v>
      </c>
      <c r="B41" s="75"/>
      <c r="C41" s="93"/>
      <c r="D41" s="75"/>
      <c r="E41" s="240">
        <f t="shared" si="0"/>
        <v>0</v>
      </c>
      <c r="F41" s="75"/>
      <c r="G41" s="75"/>
      <c r="H41" s="75"/>
      <c r="I41" s="75"/>
      <c r="J41" s="99"/>
      <c r="K41" s="201"/>
      <c r="L41" s="516"/>
      <c r="M41" s="517"/>
      <c r="N41" s="518"/>
      <c r="O41" s="193"/>
      <c r="P41" s="42"/>
      <c r="Q41" s="42"/>
      <c r="R41" s="42"/>
      <c r="S41" s="42"/>
      <c r="T41" s="42"/>
      <c r="U41" s="42"/>
      <c r="V41" s="42"/>
      <c r="W41" s="42"/>
      <c r="X41" s="42"/>
      <c r="Y41" s="42"/>
      <c r="Z41" s="42"/>
    </row>
    <row r="42" spans="1:26" s="3" customFormat="1" ht="18" customHeight="1">
      <c r="A42" s="172">
        <v>29</v>
      </c>
      <c r="B42" s="238"/>
      <c r="C42" s="239"/>
      <c r="D42" s="238"/>
      <c r="E42" s="240">
        <f t="shared" si="0"/>
        <v>0</v>
      </c>
      <c r="F42" s="238"/>
      <c r="G42" s="238"/>
      <c r="H42" s="238"/>
      <c r="I42" s="238"/>
      <c r="J42" s="241"/>
      <c r="K42" s="241"/>
      <c r="L42" s="498"/>
      <c r="M42" s="499"/>
      <c r="N42" s="500"/>
      <c r="O42" s="193"/>
      <c r="P42" s="42"/>
      <c r="Q42" s="42"/>
      <c r="R42" s="42"/>
      <c r="S42" s="42"/>
      <c r="T42" s="42"/>
      <c r="U42" s="42"/>
      <c r="V42" s="42"/>
      <c r="W42" s="42"/>
      <c r="X42" s="42"/>
      <c r="Y42" s="42"/>
      <c r="Z42" s="42"/>
    </row>
    <row r="43" spans="1:26" s="3" customFormat="1" ht="18" customHeight="1">
      <c r="A43" s="173">
        <v>30</v>
      </c>
      <c r="B43" s="75"/>
      <c r="C43" s="93"/>
      <c r="D43" s="75"/>
      <c r="E43" s="240">
        <f t="shared" si="0"/>
        <v>0</v>
      </c>
      <c r="F43" s="75"/>
      <c r="G43" s="75"/>
      <c r="H43" s="75"/>
      <c r="I43" s="75"/>
      <c r="J43" s="99"/>
      <c r="K43" s="99"/>
      <c r="L43" s="516"/>
      <c r="M43" s="517"/>
      <c r="N43" s="518"/>
      <c r="O43" s="193"/>
      <c r="P43" s="42"/>
      <c r="Q43" s="42"/>
      <c r="R43" s="42"/>
      <c r="S43" s="42"/>
      <c r="T43" s="42"/>
      <c r="U43" s="42"/>
      <c r="V43" s="42"/>
      <c r="W43" s="42"/>
      <c r="X43" s="42"/>
      <c r="Y43" s="42"/>
      <c r="Z43" s="42"/>
    </row>
    <row r="44" spans="1:26" s="3" customFormat="1" ht="18" customHeight="1">
      <c r="A44" s="171">
        <v>31</v>
      </c>
      <c r="B44" s="79"/>
      <c r="C44" s="92"/>
      <c r="D44" s="79"/>
      <c r="E44" s="240">
        <f t="shared" si="0"/>
        <v>0</v>
      </c>
      <c r="F44" s="238"/>
      <c r="G44" s="238"/>
      <c r="H44" s="238"/>
      <c r="I44" s="238"/>
      <c r="J44" s="241"/>
      <c r="K44" s="99"/>
      <c r="L44" s="582"/>
      <c r="M44" s="583"/>
      <c r="N44" s="584"/>
      <c r="O44" s="193"/>
      <c r="P44" s="42"/>
      <c r="Q44" s="42"/>
      <c r="R44" s="42"/>
      <c r="S44" s="42"/>
      <c r="T44" s="42"/>
      <c r="U44" s="42"/>
      <c r="V44" s="42"/>
      <c r="W44" s="42"/>
      <c r="X44" s="42"/>
      <c r="Y44" s="42"/>
      <c r="Z44" s="42"/>
    </row>
    <row r="45" spans="1:26" s="3" customFormat="1" ht="18" customHeight="1" thickBot="1">
      <c r="A45" s="76"/>
      <c r="B45" s="84"/>
      <c r="C45" s="186"/>
      <c r="D45" s="187"/>
      <c r="E45" s="80"/>
      <c r="F45" s="78"/>
      <c r="G45" s="77"/>
      <c r="H45" s="78"/>
      <c r="I45" s="77"/>
      <c r="J45" s="101"/>
      <c r="K45" s="182"/>
      <c r="L45" s="593"/>
      <c r="M45" s="594"/>
      <c r="N45" s="595"/>
      <c r="O45" s="193"/>
      <c r="P45" s="42"/>
      <c r="Q45" s="42"/>
      <c r="R45" s="42"/>
      <c r="S45" s="42"/>
      <c r="T45" s="42"/>
      <c r="U45" s="42"/>
      <c r="V45" s="42"/>
      <c r="W45" s="42"/>
      <c r="X45" s="42"/>
      <c r="Y45" s="42"/>
      <c r="Z45" s="42"/>
    </row>
    <row r="46" spans="1:26" ht="18" customHeight="1" thickTop="1" thickBot="1">
      <c r="A46" s="97" t="s">
        <v>12</v>
      </c>
      <c r="B46" s="86">
        <f>SUM(B14:B44)</f>
        <v>0</v>
      </c>
      <c r="C46" s="85">
        <f>SUM(C14:C44)</f>
        <v>0</v>
      </c>
      <c r="D46" s="85">
        <f>SUM(D14:D44)</f>
        <v>0</v>
      </c>
      <c r="E46" s="83">
        <f t="shared" ref="E46:K46" si="1">SUM(E14:E44)</f>
        <v>0</v>
      </c>
      <c r="F46" s="72">
        <f t="shared" si="1"/>
        <v>0</v>
      </c>
      <c r="G46" s="73">
        <f t="shared" si="1"/>
        <v>0</v>
      </c>
      <c r="H46" s="176">
        <f t="shared" si="1"/>
        <v>0</v>
      </c>
      <c r="I46" s="177">
        <f t="shared" si="1"/>
        <v>0</v>
      </c>
      <c r="J46" s="184">
        <f>SUM(J14:J44)</f>
        <v>0</v>
      </c>
      <c r="K46" s="176">
        <f t="shared" si="1"/>
        <v>0</v>
      </c>
      <c r="L46" s="585"/>
      <c r="M46" s="586"/>
      <c r="N46" s="259"/>
    </row>
    <row r="47" spans="1:26" ht="16.5" thickTop="1">
      <c r="A47" s="39" t="s">
        <v>13</v>
      </c>
      <c r="B47" s="40"/>
      <c r="C47" s="81"/>
      <c r="D47" s="108"/>
      <c r="E47" s="108"/>
      <c r="F47" s="109"/>
      <c r="G47" s="108"/>
      <c r="H47" s="108"/>
      <c r="I47" s="108"/>
      <c r="J47" s="109"/>
      <c r="K47" s="108"/>
      <c r="L47" s="197"/>
      <c r="M47" s="250"/>
      <c r="N47" s="259"/>
    </row>
    <row r="48" spans="1:26" ht="18">
      <c r="A48" s="113"/>
      <c r="B48" s="110"/>
      <c r="C48" s="110"/>
      <c r="D48" s="110"/>
      <c r="E48" s="110"/>
      <c r="F48" s="545"/>
      <c r="G48" s="545"/>
      <c r="H48" s="545"/>
      <c r="I48" s="545"/>
      <c r="J48" s="198"/>
      <c r="K48" s="198"/>
      <c r="L48" s="198"/>
      <c r="M48" s="251"/>
      <c r="N48" s="259"/>
    </row>
    <row r="49" spans="1:14" s="131" customFormat="1">
      <c r="A49" s="41" t="s">
        <v>14</v>
      </c>
      <c r="B49" s="2"/>
      <c r="C49" s="111"/>
      <c r="D49" s="543" t="s">
        <v>10</v>
      </c>
      <c r="E49" s="543"/>
      <c r="F49" s="545"/>
      <c r="G49" s="545"/>
      <c r="H49" s="545"/>
      <c r="I49" s="545"/>
      <c r="J49" s="246"/>
      <c r="K49" s="198"/>
      <c r="L49" s="198"/>
      <c r="M49" s="251"/>
      <c r="N49" s="265"/>
    </row>
    <row r="50" spans="1:14" s="131" customFormat="1">
      <c r="A50" s="180"/>
      <c r="B50" s="193"/>
      <c r="C50" s="193"/>
      <c r="D50" s="193"/>
      <c r="E50" s="193"/>
      <c r="F50" s="545"/>
      <c r="G50" s="545"/>
      <c r="H50" s="545"/>
      <c r="I50" s="545"/>
      <c r="J50" s="542"/>
      <c r="K50" s="198"/>
      <c r="L50" s="198"/>
      <c r="M50" s="251"/>
      <c r="N50" s="266"/>
    </row>
    <row r="51" spans="1:14" s="131" customFormat="1" ht="15.95" customHeight="1">
      <c r="A51" s="112"/>
      <c r="B51" s="105"/>
      <c r="C51" s="105"/>
      <c r="D51" s="105"/>
      <c r="E51" s="105"/>
      <c r="F51" s="544"/>
      <c r="G51" s="544"/>
      <c r="H51" s="544"/>
      <c r="I51" s="544"/>
      <c r="J51" s="542"/>
      <c r="K51" s="199"/>
      <c r="L51" s="199"/>
      <c r="M51" s="252"/>
      <c r="N51" s="260"/>
    </row>
    <row r="52" spans="1:14" s="131" customFormat="1" ht="15.95" customHeight="1">
      <c r="A52" s="41" t="s">
        <v>16</v>
      </c>
      <c r="B52" s="111"/>
      <c r="C52" s="111"/>
      <c r="D52" s="543" t="s">
        <v>10</v>
      </c>
      <c r="E52" s="543"/>
      <c r="F52" s="544"/>
      <c r="G52" s="544"/>
      <c r="H52" s="544"/>
      <c r="I52" s="544"/>
      <c r="J52" s="542"/>
      <c r="K52" s="199"/>
      <c r="L52" s="199"/>
      <c r="M52" s="253"/>
      <c r="N52" s="267"/>
    </row>
    <row r="53" spans="1:14" s="131" customFormat="1" ht="15.95" customHeight="1">
      <c r="A53" s="180"/>
      <c r="B53" s="193"/>
      <c r="C53" s="193"/>
      <c r="D53" s="193"/>
      <c r="E53" s="193"/>
      <c r="F53" s="544"/>
      <c r="G53" s="544"/>
      <c r="H53" s="544"/>
      <c r="I53" s="544"/>
      <c r="J53" s="170"/>
      <c r="K53" s="199"/>
      <c r="L53" s="199"/>
      <c r="M53" s="252"/>
      <c r="N53" s="267"/>
    </row>
    <row r="54" spans="1:14" s="131" customFormat="1" ht="15.95" customHeight="1">
      <c r="A54" s="112"/>
      <c r="B54" s="105"/>
      <c r="C54" s="105"/>
      <c r="D54" s="105"/>
      <c r="E54" s="105"/>
      <c r="F54" s="544"/>
      <c r="G54" s="544"/>
      <c r="H54" s="544"/>
      <c r="I54" s="544"/>
      <c r="J54" s="199"/>
      <c r="K54" s="199"/>
      <c r="L54" s="199"/>
      <c r="M54" s="253"/>
      <c r="N54" s="267"/>
    </row>
    <row r="55" spans="1:14" s="131" customFormat="1" ht="15.95" customHeight="1">
      <c r="A55" s="41" t="s">
        <v>16</v>
      </c>
      <c r="B55" s="111"/>
      <c r="C55" s="111"/>
      <c r="D55" s="543" t="s">
        <v>10</v>
      </c>
      <c r="E55" s="543"/>
      <c r="F55" s="544"/>
      <c r="G55" s="544"/>
      <c r="H55" s="544"/>
      <c r="I55" s="544"/>
      <c r="J55" s="199"/>
      <c r="K55" s="199"/>
      <c r="L55" s="199"/>
      <c r="M55" s="252"/>
      <c r="N55" s="267"/>
    </row>
    <row r="56" spans="1:14" s="131" customFormat="1" ht="13.5" customHeight="1">
      <c r="A56" s="194"/>
      <c r="B56" s="106"/>
      <c r="C56" s="106"/>
      <c r="D56" s="106"/>
      <c r="E56" s="106"/>
      <c r="F56" s="106"/>
      <c r="G56" s="106"/>
      <c r="H56" s="106"/>
      <c r="I56" s="106"/>
      <c r="J56" s="106"/>
      <c r="K56" s="106"/>
      <c r="L56" s="119"/>
      <c r="M56" s="254"/>
      <c r="N56" s="267"/>
    </row>
    <row r="57" spans="1:14" s="131" customFormat="1" ht="13.5" customHeight="1">
      <c r="A57" s="195" t="s">
        <v>109</v>
      </c>
      <c r="B57" s="38">
        <f>+E46</f>
        <v>0</v>
      </c>
      <c r="C57" s="106"/>
      <c r="D57" s="106"/>
      <c r="E57" s="43"/>
      <c r="F57" s="44"/>
      <c r="G57" s="45"/>
      <c r="H57" s="45"/>
      <c r="I57" s="46"/>
      <c r="J57" s="46"/>
      <c r="K57" s="46"/>
      <c r="L57" s="534"/>
      <c r="M57" s="535"/>
      <c r="N57" s="267"/>
    </row>
    <row r="58" spans="1:14" s="131" customFormat="1" ht="13.5" customHeight="1">
      <c r="A58" s="196" t="s">
        <v>15</v>
      </c>
      <c r="B58" s="38">
        <f>G46</f>
        <v>0</v>
      </c>
      <c r="C58" s="106"/>
      <c r="D58" s="106"/>
      <c r="E58" s="43"/>
      <c r="F58" s="44"/>
      <c r="G58" s="45"/>
      <c r="H58" s="45"/>
      <c r="I58" s="46"/>
      <c r="J58" s="46"/>
      <c r="K58" s="46"/>
      <c r="L58" s="534"/>
      <c r="M58" s="535"/>
      <c r="N58" s="266"/>
    </row>
    <row r="59" spans="1:14" s="131" customFormat="1" ht="13.5" customHeight="1">
      <c r="A59" s="196" t="s">
        <v>21</v>
      </c>
      <c r="B59" s="38">
        <f>H46</f>
        <v>0</v>
      </c>
      <c r="C59" s="106"/>
      <c r="D59" s="106"/>
      <c r="E59" s="43"/>
      <c r="F59" s="44"/>
      <c r="G59" s="47"/>
      <c r="H59" s="47"/>
      <c r="I59" s="47"/>
      <c r="J59" s="47"/>
      <c r="K59" s="47"/>
      <c r="L59" s="534"/>
      <c r="M59" s="535"/>
      <c r="N59" s="260"/>
    </row>
    <row r="60" spans="1:14" s="131" customFormat="1" ht="13.5" customHeight="1" thickBot="1">
      <c r="A60" s="196" t="s">
        <v>22</v>
      </c>
      <c r="B60" s="38">
        <f>I46</f>
        <v>0</v>
      </c>
      <c r="C60" s="472"/>
      <c r="D60" s="532" t="s">
        <v>17</v>
      </c>
      <c r="E60" s="532"/>
      <c r="F60" s="532"/>
      <c r="G60" s="532"/>
      <c r="H60" s="532"/>
      <c r="I60" s="532"/>
      <c r="J60" s="532"/>
      <c r="K60" s="532"/>
      <c r="L60" s="532"/>
      <c r="M60" s="533"/>
      <c r="N60" s="268"/>
    </row>
    <row r="61" spans="1:14" s="131" customFormat="1" ht="27.75" customHeight="1" thickTop="1" thickBot="1">
      <c r="A61" s="196" t="s">
        <v>112</v>
      </c>
      <c r="B61" s="38">
        <f>J46</f>
        <v>0</v>
      </c>
      <c r="C61" s="50"/>
      <c r="D61" s="51"/>
      <c r="E61" s="160" t="s">
        <v>4</v>
      </c>
      <c r="F61" s="161" t="s">
        <v>109</v>
      </c>
      <c r="G61" s="162" t="s">
        <v>200</v>
      </c>
      <c r="H61" s="245" t="s">
        <v>199</v>
      </c>
      <c r="I61" s="163" t="s">
        <v>124</v>
      </c>
      <c r="J61" s="164" t="s">
        <v>121</v>
      </c>
      <c r="K61" s="164" t="s">
        <v>122</v>
      </c>
      <c r="L61" s="164" t="s">
        <v>168</v>
      </c>
      <c r="M61" s="248" t="s">
        <v>109</v>
      </c>
      <c r="N61" s="270" t="s">
        <v>170</v>
      </c>
    </row>
    <row r="62" spans="1:14" s="131" customFormat="1" ht="18.75" customHeight="1" thickTop="1">
      <c r="A62" s="196" t="s">
        <v>169</v>
      </c>
      <c r="B62" s="227">
        <f>K46</f>
        <v>0</v>
      </c>
      <c r="C62" s="159" t="str">
        <f>B11</f>
        <v xml:space="preserve">d. </v>
      </c>
      <c r="D62" s="87" t="s">
        <v>18</v>
      </c>
      <c r="E62" s="165">
        <f>M6</f>
        <v>0</v>
      </c>
      <c r="F62" s="166">
        <f>B46</f>
        <v>0</v>
      </c>
      <c r="G62" s="485">
        <f>MROUND(H62,0.25)</f>
        <v>0</v>
      </c>
      <c r="H62" s="484"/>
      <c r="I62" s="308"/>
      <c r="J62" s="309"/>
      <c r="K62" s="309"/>
      <c r="L62" s="309"/>
      <c r="M62" s="301">
        <f>F62+G62+I62+J62+K62-L62</f>
        <v>0</v>
      </c>
      <c r="N62" s="300"/>
    </row>
    <row r="63" spans="1:14" s="131" customFormat="1" ht="15.75">
      <c r="A63" s="196" t="s">
        <v>130</v>
      </c>
      <c r="B63" s="38">
        <f>F46</f>
        <v>0</v>
      </c>
      <c r="C63" s="159" t="str">
        <f>C11</f>
        <v xml:space="preserve">d. </v>
      </c>
      <c r="D63" s="87" t="s">
        <v>19</v>
      </c>
      <c r="E63" s="167">
        <f>M7</f>
        <v>0</v>
      </c>
      <c r="F63" s="168">
        <f>C46</f>
        <v>0</v>
      </c>
      <c r="G63" s="485">
        <f>MROUND(H63,0.25)</f>
        <v>0</v>
      </c>
      <c r="H63" s="484"/>
      <c r="I63" s="308"/>
      <c r="J63" s="309"/>
      <c r="K63" s="309"/>
      <c r="L63" s="309"/>
      <c r="M63" s="302">
        <f>F63+G63+I63+J63+K63-L63</f>
        <v>0</v>
      </c>
      <c r="N63" s="303"/>
    </row>
    <row r="64" spans="1:14" s="131" customFormat="1" ht="16.5" thickBot="1">
      <c r="A64" s="4"/>
      <c r="B64" s="38"/>
      <c r="C64" s="159" t="str">
        <f>D11</f>
        <v xml:space="preserve">d. </v>
      </c>
      <c r="D64" s="87" t="s">
        <v>20</v>
      </c>
      <c r="E64" s="167">
        <f>M8</f>
        <v>0</v>
      </c>
      <c r="F64" s="168">
        <f>D46</f>
        <v>0</v>
      </c>
      <c r="G64" s="485">
        <f>MROUND(H64,0.25)</f>
        <v>0</v>
      </c>
      <c r="H64" s="484"/>
      <c r="I64" s="310"/>
      <c r="J64" s="311"/>
      <c r="K64" s="311"/>
      <c r="L64" s="311"/>
      <c r="M64" s="304">
        <f>F64+G64+I64+J64+K64-L64</f>
        <v>0</v>
      </c>
      <c r="N64" s="305"/>
    </row>
    <row r="65" spans="1:14" s="131" customFormat="1" ht="16.5" thickTop="1">
      <c r="A65" s="5"/>
      <c r="B65" s="38">
        <f>B57+B58+B59+B60+B61-B62+B63</f>
        <v>0</v>
      </c>
      <c r="C65" s="48"/>
      <c r="D65" s="49"/>
      <c r="E65" s="169">
        <f>SUM(E62:E64)</f>
        <v>0</v>
      </c>
      <c r="F65" s="170">
        <f>SUM(F62:F64)</f>
        <v>0</v>
      </c>
      <c r="G65" s="170">
        <f>SUM(G62:G64)</f>
        <v>0</v>
      </c>
      <c r="H65" s="170">
        <f>F46</f>
        <v>0</v>
      </c>
      <c r="I65" s="263">
        <f>G46</f>
        <v>0</v>
      </c>
      <c r="J65" s="263">
        <f>H46</f>
        <v>0</v>
      </c>
      <c r="K65" s="263">
        <f>I46</f>
        <v>0</v>
      </c>
      <c r="L65" s="263">
        <f>K46</f>
        <v>0</v>
      </c>
      <c r="M65" s="264">
        <f>SUM(M62:M64)</f>
        <v>0</v>
      </c>
      <c r="N65" s="269"/>
    </row>
    <row r="66" spans="1:14" s="131" customFormat="1" ht="13.5" thickBot="1">
      <c r="A66" s="96"/>
      <c r="B66" s="95"/>
      <c r="C66" s="95"/>
      <c r="D66" s="95"/>
      <c r="E66" s="95"/>
      <c r="F66" s="95"/>
      <c r="G66" s="95"/>
      <c r="H66" s="95"/>
      <c r="I66" s="95"/>
      <c r="J66" s="95"/>
      <c r="K66" s="95"/>
      <c r="L66" s="120"/>
      <c r="M66" s="249"/>
      <c r="N66" s="260"/>
    </row>
    <row r="67" spans="1:14" s="131" customFormat="1" ht="13.5" thickTop="1">
      <c r="A67" s="42"/>
      <c r="B67" s="42"/>
      <c r="C67" s="42"/>
      <c r="D67" s="42"/>
      <c r="E67" s="42"/>
      <c r="F67" s="42"/>
      <c r="G67" s="42"/>
      <c r="H67" s="42"/>
      <c r="I67" s="42"/>
      <c r="J67" s="42"/>
      <c r="K67" s="42"/>
      <c r="L67" s="121"/>
      <c r="M67" s="123"/>
      <c r="N67" s="261"/>
    </row>
    <row r="68" spans="1:14" s="131" customFormat="1">
      <c r="A68" s="15"/>
      <c r="B68" s="15"/>
      <c r="C68" s="15"/>
      <c r="D68" s="15"/>
      <c r="E68" s="15"/>
      <c r="F68" s="15"/>
      <c r="G68" s="15"/>
      <c r="H68" s="57"/>
      <c r="I68" s="57"/>
      <c r="J68" s="57"/>
      <c r="K68" s="42"/>
      <c r="L68" s="237">
        <f>SUM(E14:E17)</f>
        <v>0</v>
      </c>
      <c r="M68" s="123"/>
    </row>
    <row r="69" spans="1:14" s="131" customFormat="1" ht="13.5" thickBot="1">
      <c r="A69" s="3"/>
      <c r="C69" s="16"/>
      <c r="D69" s="17" t="s">
        <v>24</v>
      </c>
      <c r="E69" s="18" t="s">
        <v>25</v>
      </c>
      <c r="F69" s="17" t="s">
        <v>26</v>
      </c>
      <c r="G69" s="17" t="s">
        <v>27</v>
      </c>
      <c r="H69" s="17" t="s">
        <v>28</v>
      </c>
      <c r="I69" s="42"/>
      <c r="J69" s="64" t="s">
        <v>94</v>
      </c>
      <c r="K69" s="42"/>
      <c r="L69" s="121"/>
      <c r="M69" s="123"/>
    </row>
    <row r="70" spans="1:14" s="131" customFormat="1" ht="15.75" thickTop="1">
      <c r="A70" s="107" t="s">
        <v>97</v>
      </c>
      <c r="B70" s="107"/>
      <c r="C70" s="23" t="s">
        <v>33</v>
      </c>
      <c r="D70" s="23">
        <v>5.7692E-2</v>
      </c>
      <c r="E70" s="22">
        <f>160*0.057692</f>
        <v>9.2307199999999998</v>
      </c>
      <c r="F70" s="22">
        <f>168*0.057692</f>
        <v>9.6922560000000004</v>
      </c>
      <c r="G70" s="22">
        <f>176*0.057692</f>
        <v>10.153791999999999</v>
      </c>
      <c r="H70" s="58">
        <f>184*0.057692</f>
        <v>10.615328</v>
      </c>
      <c r="I70" s="60"/>
      <c r="J70" s="65">
        <v>240</v>
      </c>
      <c r="K70" s="56"/>
      <c r="L70" s="69"/>
      <c r="M70" s="124"/>
    </row>
    <row r="71" spans="1:14" s="131" customFormat="1" ht="14.25">
      <c r="A71" s="3"/>
      <c r="B71" s="20" t="s">
        <v>21</v>
      </c>
      <c r="C71" s="23" t="s">
        <v>33</v>
      </c>
      <c r="D71" s="23">
        <v>4.6154000000000001E-2</v>
      </c>
      <c r="E71" s="22">
        <f>160*0.046154</f>
        <v>7.3846400000000001</v>
      </c>
      <c r="F71" s="22">
        <f>168*0.046154</f>
        <v>7.7538720000000003</v>
      </c>
      <c r="G71" s="22">
        <f>176*0.046154</f>
        <v>8.1231039999999997</v>
      </c>
      <c r="H71" s="22">
        <f>184*0.046154</f>
        <v>8.4923359999999999</v>
      </c>
      <c r="I71" s="59"/>
      <c r="J71" s="66"/>
      <c r="K71" s="56"/>
      <c r="L71" s="69"/>
      <c r="M71" s="124"/>
    </row>
    <row r="72" spans="1:14" s="131" customFormat="1">
      <c r="A72" s="21"/>
      <c r="B72" s="21"/>
      <c r="C72" s="21"/>
      <c r="D72" s="21"/>
      <c r="E72" s="21"/>
      <c r="F72" s="21"/>
      <c r="G72" s="21"/>
      <c r="H72" s="21"/>
      <c r="I72" s="21"/>
      <c r="J72" s="67"/>
      <c r="K72" s="42"/>
      <c r="L72" s="237">
        <f>SUM(E40:E44)</f>
        <v>0</v>
      </c>
      <c r="M72" s="123"/>
    </row>
    <row r="73" spans="1:14" s="131" customFormat="1">
      <c r="A73" s="15"/>
      <c r="B73" s="15"/>
      <c r="C73" s="15"/>
      <c r="D73" s="15"/>
      <c r="E73" s="15"/>
      <c r="F73" s="15"/>
      <c r="G73" s="15"/>
      <c r="H73" s="57"/>
      <c r="I73" s="57"/>
      <c r="J73" s="68"/>
      <c r="K73" s="42"/>
      <c r="L73" s="121"/>
      <c r="M73" s="123"/>
    </row>
    <row r="74" spans="1:14" s="131" customFormat="1" ht="13.5" thickBot="1">
      <c r="A74" s="16"/>
      <c r="C74" s="16"/>
      <c r="D74" s="17" t="s">
        <v>24</v>
      </c>
      <c r="E74" s="18" t="s">
        <v>25</v>
      </c>
      <c r="F74" s="17" t="s">
        <v>26</v>
      </c>
      <c r="G74" s="17" t="s">
        <v>27</v>
      </c>
      <c r="H74" s="17" t="s">
        <v>28</v>
      </c>
      <c r="I74" s="61"/>
      <c r="J74" s="64" t="s">
        <v>94</v>
      </c>
      <c r="K74" s="42"/>
      <c r="L74" s="121"/>
      <c r="M74" s="123"/>
    </row>
    <row r="75" spans="1:14" s="131" customFormat="1" ht="15.75" thickTop="1">
      <c r="A75" s="107" t="s">
        <v>98</v>
      </c>
      <c r="B75" s="107"/>
      <c r="C75" s="23" t="s">
        <v>33</v>
      </c>
      <c r="D75" s="23">
        <v>6.9231000000000001E-2</v>
      </c>
      <c r="E75" s="22" t="s">
        <v>29</v>
      </c>
      <c r="F75" s="22">
        <v>11.630808</v>
      </c>
      <c r="G75" s="22">
        <v>12.184656</v>
      </c>
      <c r="H75" s="22">
        <v>12.738504000000001</v>
      </c>
      <c r="I75" s="56"/>
      <c r="J75" s="65">
        <v>288</v>
      </c>
      <c r="K75" s="56"/>
      <c r="L75" s="69"/>
      <c r="M75" s="124"/>
    </row>
    <row r="76" spans="1:14" s="131" customFormat="1" ht="14.25">
      <c r="A76" s="19"/>
      <c r="B76" s="20" t="s">
        <v>21</v>
      </c>
      <c r="C76" s="23" t="s">
        <v>33</v>
      </c>
      <c r="D76" s="23">
        <v>4.6154000000000001E-2</v>
      </c>
      <c r="E76" s="24">
        <f>160*0.046154</f>
        <v>7.3846400000000001</v>
      </c>
      <c r="F76" s="24">
        <f>168*0.046154</f>
        <v>7.7538720000000003</v>
      </c>
      <c r="G76" s="24">
        <f>176*0.046154</f>
        <v>8.1231039999999997</v>
      </c>
      <c r="H76" s="24">
        <f>184*0.046154</f>
        <v>8.4923359999999999</v>
      </c>
      <c r="I76" s="59"/>
      <c r="J76" s="69"/>
      <c r="K76" s="56"/>
      <c r="L76" s="69"/>
      <c r="M76" s="124"/>
    </row>
    <row r="77" spans="1:14" s="131" customFormat="1">
      <c r="A77" s="21"/>
      <c r="B77" s="21"/>
      <c r="C77" s="21"/>
      <c r="D77" s="21"/>
      <c r="E77" s="21"/>
      <c r="F77" s="21"/>
      <c r="G77" s="21"/>
      <c r="H77" s="21"/>
      <c r="I77" s="21"/>
      <c r="J77" s="67"/>
      <c r="K77" s="42"/>
      <c r="L77" s="121"/>
      <c r="M77" s="123"/>
    </row>
    <row r="78" spans="1:14" s="131" customFormat="1">
      <c r="A78" s="15"/>
      <c r="B78" s="15"/>
      <c r="C78" s="15"/>
      <c r="D78" s="15"/>
      <c r="E78" s="15"/>
      <c r="F78" s="15"/>
      <c r="G78" s="15"/>
      <c r="H78" s="15"/>
      <c r="I78" s="57"/>
      <c r="J78" s="68"/>
      <c r="K78" s="42"/>
      <c r="L78" s="121"/>
      <c r="M78" s="123"/>
    </row>
    <row r="79" spans="1:14" s="131" customFormat="1" ht="13.5" thickBot="1">
      <c r="A79" s="16"/>
      <c r="C79" s="16"/>
      <c r="D79" s="17" t="s">
        <v>24</v>
      </c>
      <c r="E79" s="18" t="s">
        <v>25</v>
      </c>
      <c r="F79" s="17" t="s">
        <v>26</v>
      </c>
      <c r="G79" s="17" t="s">
        <v>27</v>
      </c>
      <c r="H79" s="17" t="s">
        <v>28</v>
      </c>
      <c r="I79" s="42"/>
      <c r="J79" s="70" t="s">
        <v>94</v>
      </c>
      <c r="K79" s="42"/>
      <c r="L79" s="121"/>
      <c r="M79" s="123"/>
    </row>
    <row r="80" spans="1:14" s="131" customFormat="1" ht="15.75" thickTop="1">
      <c r="A80" s="107" t="s">
        <v>99</v>
      </c>
      <c r="B80" s="107"/>
      <c r="C80" s="23" t="s">
        <v>33</v>
      </c>
      <c r="D80" s="23">
        <v>8.0768999999999994E-2</v>
      </c>
      <c r="E80" s="22">
        <f>160*D80</f>
        <v>12.923039999999999</v>
      </c>
      <c r="F80" s="22">
        <f>168*D80</f>
        <v>13.569191999999999</v>
      </c>
      <c r="G80" s="22">
        <f>176*D80</f>
        <v>14.215343999999998</v>
      </c>
      <c r="H80" s="22">
        <f>184*D80</f>
        <v>14.861495999999999</v>
      </c>
      <c r="I80" s="60"/>
      <c r="J80" s="71">
        <v>336</v>
      </c>
      <c r="K80" s="56"/>
      <c r="L80" s="69"/>
      <c r="M80" s="124"/>
    </row>
    <row r="81" spans="1:13" s="131" customFormat="1" ht="14.25">
      <c r="A81" s="19"/>
      <c r="B81" s="20" t="s">
        <v>21</v>
      </c>
      <c r="C81" s="23" t="s">
        <v>33</v>
      </c>
      <c r="D81" s="23">
        <v>4.6154000000000001E-2</v>
      </c>
      <c r="E81" s="24">
        <f>160*0.046154</f>
        <v>7.3846400000000001</v>
      </c>
      <c r="F81" s="24">
        <f>168*0.046154</f>
        <v>7.7538720000000003</v>
      </c>
      <c r="G81" s="24">
        <f>176*0.046154</f>
        <v>8.1231039999999997</v>
      </c>
      <c r="H81" s="24">
        <f>184*0.046154</f>
        <v>8.4923359999999999</v>
      </c>
      <c r="I81" s="59"/>
      <c r="J81" s="69"/>
      <c r="K81" s="56"/>
      <c r="L81" s="69"/>
      <c r="M81" s="124"/>
    </row>
    <row r="82" spans="1:13" s="131" customFormat="1">
      <c r="A82" s="21"/>
      <c r="B82" s="21"/>
      <c r="C82" s="21"/>
      <c r="D82" s="21"/>
      <c r="E82" s="21"/>
      <c r="F82" s="21"/>
      <c r="G82" s="21"/>
      <c r="H82" s="21"/>
      <c r="I82" s="21"/>
      <c r="J82" s="67"/>
      <c r="K82" s="42"/>
      <c r="L82" s="121"/>
      <c r="M82" s="123"/>
    </row>
    <row r="83" spans="1:13" s="131" customFormat="1">
      <c r="A83" s="15"/>
      <c r="B83" s="15"/>
      <c r="C83" s="15"/>
      <c r="D83" s="15"/>
      <c r="E83" s="15"/>
      <c r="F83" s="15"/>
      <c r="G83" s="15"/>
      <c r="H83" s="15"/>
      <c r="I83" s="57"/>
      <c r="J83" s="68"/>
      <c r="K83" s="42"/>
      <c r="L83" s="121"/>
      <c r="M83" s="123"/>
    </row>
    <row r="84" spans="1:13" s="131" customFormat="1" ht="13.5" thickBot="1">
      <c r="A84" s="16"/>
      <c r="C84" s="16"/>
      <c r="D84" s="17" t="s">
        <v>24</v>
      </c>
      <c r="E84" s="18" t="s">
        <v>25</v>
      </c>
      <c r="F84" s="17" t="s">
        <v>26</v>
      </c>
      <c r="G84" s="17" t="s">
        <v>27</v>
      </c>
      <c r="H84" s="62" t="s">
        <v>28</v>
      </c>
      <c r="I84" s="42"/>
      <c r="J84" s="64" t="s">
        <v>94</v>
      </c>
      <c r="K84" s="42"/>
      <c r="L84" s="121"/>
      <c r="M84" s="123"/>
    </row>
    <row r="85" spans="1:13" s="131" customFormat="1" ht="15.75" thickTop="1">
      <c r="A85" s="107" t="s">
        <v>100</v>
      </c>
      <c r="B85" s="107"/>
      <c r="C85" s="23" t="s">
        <v>33</v>
      </c>
      <c r="D85" s="23">
        <v>9.2308000000000001E-2</v>
      </c>
      <c r="E85" s="22">
        <f>160*D85</f>
        <v>14.76928</v>
      </c>
      <c r="F85" s="22">
        <f>168*D85</f>
        <v>15.507744000000001</v>
      </c>
      <c r="G85" s="22">
        <f>176*D85</f>
        <v>16.246207999999999</v>
      </c>
      <c r="H85" s="63">
        <f>184*D85</f>
        <v>16.984672</v>
      </c>
      <c r="I85" s="60"/>
      <c r="J85" s="65">
        <v>384</v>
      </c>
      <c r="K85" s="56"/>
      <c r="L85" s="69"/>
      <c r="M85" s="124"/>
    </row>
    <row r="86" spans="1:13" s="131" customFormat="1" ht="14.25">
      <c r="A86" s="19"/>
      <c r="B86" s="20" t="s">
        <v>21</v>
      </c>
      <c r="C86" s="23" t="s">
        <v>33</v>
      </c>
      <c r="D86" s="23">
        <v>4.6154000000000001E-2</v>
      </c>
      <c r="E86" s="24">
        <f>160*0.046154</f>
        <v>7.3846400000000001</v>
      </c>
      <c r="F86" s="24">
        <f>168*0.046154</f>
        <v>7.7538720000000003</v>
      </c>
      <c r="G86" s="24">
        <f>176*0.046154</f>
        <v>8.1231039999999997</v>
      </c>
      <c r="H86" s="24">
        <f>184*0.046154</f>
        <v>8.4923359999999999</v>
      </c>
      <c r="I86" s="56"/>
      <c r="J86" s="66"/>
      <c r="K86" s="56"/>
      <c r="L86" s="69"/>
      <c r="M86" s="124"/>
    </row>
    <row r="87" spans="1:13" s="131" customFormat="1">
      <c r="A87" s="21"/>
      <c r="B87" s="21"/>
      <c r="C87" s="21"/>
      <c r="D87" s="21"/>
      <c r="E87" s="21"/>
      <c r="F87" s="21"/>
      <c r="G87" s="21"/>
      <c r="H87" s="21"/>
      <c r="I87" s="21"/>
      <c r="J87" s="21"/>
      <c r="K87" s="42"/>
      <c r="L87" s="121"/>
      <c r="M87" s="123"/>
    </row>
    <row r="88" spans="1:13" s="131" customFormat="1">
      <c r="A88" s="42"/>
      <c r="B88" s="42"/>
      <c r="C88" s="42"/>
      <c r="D88" s="42"/>
      <c r="E88" s="42"/>
      <c r="F88" s="42"/>
      <c r="G88" s="42"/>
      <c r="H88" s="42"/>
      <c r="I88" s="42"/>
      <c r="J88" s="42"/>
      <c r="K88" s="42"/>
      <c r="L88" s="121"/>
      <c r="M88" s="123"/>
    </row>
    <row r="89" spans="1:13" s="131" customFormat="1">
      <c r="A89" s="42"/>
      <c r="B89" s="42"/>
      <c r="C89" s="42"/>
      <c r="D89" s="42"/>
      <c r="E89" s="42"/>
      <c r="F89" s="42"/>
      <c r="G89" s="42"/>
      <c r="H89" s="42"/>
      <c r="I89" s="42"/>
      <c r="J89" s="42"/>
      <c r="K89" s="42"/>
      <c r="L89" s="121"/>
      <c r="M89" s="123"/>
    </row>
    <row r="90" spans="1:13" s="131" customFormat="1">
      <c r="A90" s="42"/>
      <c r="B90" s="42"/>
      <c r="C90" s="42"/>
      <c r="D90" s="42"/>
      <c r="E90" s="42"/>
      <c r="F90" s="42"/>
      <c r="G90" s="42"/>
      <c r="H90" s="42"/>
      <c r="I90" s="42"/>
      <c r="J90" s="42"/>
      <c r="K90" s="42"/>
      <c r="L90" s="121"/>
      <c r="M90" s="123"/>
    </row>
    <row r="91" spans="1:13" s="131" customFormat="1">
      <c r="A91" s="42"/>
      <c r="B91" s="42"/>
      <c r="C91" s="185"/>
      <c r="D91" s="42"/>
      <c r="E91" s="42"/>
      <c r="F91" s="42"/>
      <c r="G91" s="42"/>
      <c r="H91" s="42"/>
      <c r="I91" s="42"/>
      <c r="J91" s="42"/>
      <c r="K91" s="42"/>
      <c r="L91" s="121"/>
      <c r="M91" s="123"/>
    </row>
    <row r="92" spans="1:13" s="131" customFormat="1">
      <c r="A92" s="42"/>
      <c r="B92" s="42"/>
      <c r="C92" s="42"/>
      <c r="D92" s="42"/>
      <c r="E92" s="42"/>
      <c r="F92" s="42"/>
      <c r="G92" s="42"/>
      <c r="H92" s="42"/>
      <c r="I92" s="42"/>
      <c r="J92" s="42"/>
      <c r="K92" s="42"/>
      <c r="L92" s="121"/>
      <c r="M92" s="123"/>
    </row>
    <row r="93" spans="1:13" s="131" customFormat="1">
      <c r="A93" s="42"/>
      <c r="B93" s="42"/>
      <c r="C93" s="42"/>
      <c r="D93" s="42"/>
      <c r="E93" s="42"/>
      <c r="F93" s="42"/>
      <c r="G93" s="42"/>
      <c r="H93" s="42"/>
      <c r="I93" s="42"/>
      <c r="J93" s="42"/>
      <c r="K93" s="42"/>
      <c r="L93" s="121"/>
      <c r="M93" s="123"/>
    </row>
    <row r="94" spans="1:13" s="131" customFormat="1">
      <c r="A94" s="42"/>
      <c r="B94" s="42"/>
      <c r="C94" s="42"/>
      <c r="D94" s="42"/>
      <c r="E94" s="42"/>
      <c r="F94" s="42"/>
      <c r="G94" s="42"/>
      <c r="H94" s="42"/>
      <c r="I94" s="42"/>
      <c r="J94" s="42"/>
      <c r="K94" s="42"/>
      <c r="L94" s="121"/>
      <c r="M94" s="123"/>
    </row>
    <row r="95" spans="1:13" s="131" customFormat="1">
      <c r="A95" s="42"/>
      <c r="B95" s="42"/>
      <c r="C95" s="42"/>
      <c r="D95" s="42"/>
      <c r="E95" s="42"/>
      <c r="F95" s="42"/>
      <c r="G95" s="42"/>
      <c r="H95" s="42"/>
      <c r="I95" s="42"/>
      <c r="J95" s="42"/>
      <c r="K95" s="42"/>
      <c r="L95" s="121"/>
      <c r="M95" s="123"/>
    </row>
    <row r="96" spans="1:13" s="131" customFormat="1">
      <c r="A96" s="42"/>
      <c r="B96" s="42"/>
      <c r="C96" s="42"/>
      <c r="D96" s="42"/>
      <c r="E96" s="42"/>
      <c r="F96" s="42"/>
      <c r="G96" s="42"/>
      <c r="H96" s="42"/>
      <c r="I96" s="42"/>
      <c r="J96" s="42"/>
      <c r="K96" s="42"/>
      <c r="L96" s="121"/>
      <c r="M96" s="123"/>
    </row>
    <row r="97" spans="1:14" s="131" customFormat="1">
      <c r="A97" s="42"/>
      <c r="B97" s="42"/>
      <c r="C97" s="42"/>
      <c r="D97" s="42"/>
      <c r="E97" s="42"/>
      <c r="F97" s="42"/>
      <c r="G97" s="42"/>
      <c r="H97" s="42"/>
      <c r="I97" s="42"/>
      <c r="J97" s="42"/>
      <c r="K97" s="42"/>
      <c r="L97" s="121"/>
      <c r="M97" s="123"/>
      <c r="N97" s="193"/>
    </row>
    <row r="98" spans="1:14" s="42" customFormat="1">
      <c r="L98" s="121"/>
      <c r="M98" s="123"/>
      <c r="N98" s="193"/>
    </row>
    <row r="99" spans="1:14" s="42" customFormat="1">
      <c r="L99" s="121"/>
      <c r="M99" s="123"/>
      <c r="N99" s="193"/>
    </row>
    <row r="100" spans="1:14" s="42" customFormat="1">
      <c r="L100" s="121"/>
      <c r="M100" s="123"/>
      <c r="N100" s="193"/>
    </row>
    <row r="101" spans="1:14" s="42" customFormat="1">
      <c r="L101" s="121"/>
      <c r="M101" s="123"/>
      <c r="N101" s="193"/>
    </row>
    <row r="102" spans="1:14" s="42" customFormat="1">
      <c r="L102" s="121"/>
      <c r="M102" s="123"/>
      <c r="N102" s="193"/>
    </row>
    <row r="103" spans="1:14" s="42" customFormat="1">
      <c r="L103" s="121"/>
      <c r="M103" s="123"/>
      <c r="N103" s="193"/>
    </row>
    <row r="104" spans="1:14" s="42" customFormat="1">
      <c r="L104" s="121"/>
      <c r="M104" s="123"/>
      <c r="N104" s="193"/>
    </row>
    <row r="105" spans="1:14" s="42" customFormat="1">
      <c r="L105" s="121"/>
      <c r="M105" s="123"/>
      <c r="N105" s="193"/>
    </row>
    <row r="106" spans="1:14" s="42" customFormat="1">
      <c r="L106" s="121"/>
      <c r="M106" s="123"/>
      <c r="N106" s="193"/>
    </row>
    <row r="107" spans="1:14" s="42" customFormat="1">
      <c r="L107" s="121"/>
      <c r="M107" s="123"/>
      <c r="N107" s="193"/>
    </row>
    <row r="108" spans="1:14" s="42" customFormat="1">
      <c r="L108" s="121"/>
      <c r="M108" s="123"/>
      <c r="N108" s="193"/>
    </row>
    <row r="109" spans="1:14" s="42" customFormat="1">
      <c r="L109" s="121"/>
      <c r="M109" s="123"/>
      <c r="N109" s="193"/>
    </row>
    <row r="110" spans="1:14" s="42" customFormat="1">
      <c r="L110" s="121"/>
      <c r="M110" s="123"/>
      <c r="N110" s="193"/>
    </row>
    <row r="111" spans="1:14" s="42" customFormat="1">
      <c r="L111" s="121"/>
      <c r="M111" s="123"/>
      <c r="N111" s="193"/>
    </row>
    <row r="112" spans="1:14" s="42" customFormat="1">
      <c r="L112" s="121"/>
      <c r="M112" s="123"/>
      <c r="N112" s="193"/>
    </row>
    <row r="113" spans="12:14" s="42" customFormat="1">
      <c r="L113" s="121"/>
      <c r="M113" s="123"/>
      <c r="N113" s="193"/>
    </row>
    <row r="114" spans="12:14" s="42" customFormat="1">
      <c r="L114" s="121"/>
      <c r="M114" s="123"/>
      <c r="N114" s="193"/>
    </row>
    <row r="115" spans="12:14" s="42" customFormat="1">
      <c r="L115" s="121"/>
      <c r="M115" s="123"/>
      <c r="N115" s="193"/>
    </row>
    <row r="116" spans="12:14" s="42" customFormat="1">
      <c r="L116" s="121"/>
      <c r="M116" s="123"/>
      <c r="N116" s="193"/>
    </row>
    <row r="117" spans="12:14" s="42" customFormat="1">
      <c r="L117" s="121"/>
      <c r="M117" s="123"/>
      <c r="N117" s="193"/>
    </row>
    <row r="118" spans="12:14" s="42" customFormat="1">
      <c r="L118" s="121"/>
      <c r="M118" s="123"/>
      <c r="N118" s="193"/>
    </row>
    <row r="119" spans="12:14" s="42" customFormat="1">
      <c r="L119" s="121"/>
      <c r="M119" s="123"/>
      <c r="N119" s="193"/>
    </row>
    <row r="120" spans="12:14" s="42" customFormat="1">
      <c r="L120" s="121"/>
      <c r="M120" s="123"/>
      <c r="N120" s="193"/>
    </row>
    <row r="121" spans="12:14" s="42" customFormat="1">
      <c r="L121" s="121"/>
      <c r="M121" s="123"/>
      <c r="N121" s="193"/>
    </row>
    <row r="122" spans="12:14" s="42" customFormat="1">
      <c r="L122" s="121"/>
      <c r="M122" s="123"/>
      <c r="N122" s="193"/>
    </row>
    <row r="123" spans="12:14" s="42" customFormat="1">
      <c r="L123" s="121"/>
      <c r="M123" s="123"/>
      <c r="N123" s="193"/>
    </row>
    <row r="124" spans="12:14" s="42" customFormat="1">
      <c r="L124" s="121"/>
      <c r="M124" s="123"/>
      <c r="N124" s="193"/>
    </row>
    <row r="125" spans="12:14" s="42" customFormat="1">
      <c r="L125" s="121"/>
      <c r="M125" s="123"/>
      <c r="N125" s="193"/>
    </row>
    <row r="126" spans="12:14" s="42" customFormat="1">
      <c r="L126" s="121"/>
      <c r="M126" s="123"/>
      <c r="N126" s="193"/>
    </row>
    <row r="127" spans="12:14" s="42" customFormat="1">
      <c r="L127" s="121"/>
      <c r="M127" s="123"/>
      <c r="N127" s="193"/>
    </row>
    <row r="128" spans="12:14" s="42" customFormat="1">
      <c r="L128" s="121"/>
      <c r="M128" s="123"/>
      <c r="N128" s="193"/>
    </row>
    <row r="129" spans="12:14" s="42" customFormat="1">
      <c r="L129" s="121"/>
      <c r="M129" s="123"/>
      <c r="N129" s="193"/>
    </row>
    <row r="130" spans="12:14" s="42" customFormat="1">
      <c r="L130" s="121"/>
      <c r="M130" s="123"/>
      <c r="N130" s="193"/>
    </row>
    <row r="131" spans="12:14" s="42" customFormat="1">
      <c r="L131" s="121"/>
      <c r="M131" s="123"/>
      <c r="N131" s="193"/>
    </row>
    <row r="132" spans="12:14" s="42" customFormat="1">
      <c r="L132" s="121"/>
      <c r="M132" s="123"/>
      <c r="N132" s="193"/>
    </row>
    <row r="133" spans="12:14" s="42" customFormat="1">
      <c r="L133" s="121"/>
      <c r="M133" s="123"/>
      <c r="N133" s="193"/>
    </row>
    <row r="134" spans="12:14" s="42" customFormat="1">
      <c r="L134" s="121"/>
      <c r="M134" s="123"/>
      <c r="N134" s="193"/>
    </row>
    <row r="135" spans="12:14" s="42" customFormat="1">
      <c r="L135" s="121"/>
      <c r="M135" s="123"/>
      <c r="N135" s="193"/>
    </row>
    <row r="136" spans="12:14" s="42" customFormat="1">
      <c r="L136" s="121"/>
      <c r="M136" s="123"/>
      <c r="N136" s="193"/>
    </row>
    <row r="137" spans="12:14" s="42" customFormat="1">
      <c r="L137" s="121"/>
      <c r="M137" s="123"/>
      <c r="N137" s="193"/>
    </row>
    <row r="138" spans="12:14" s="42" customFormat="1">
      <c r="L138" s="121"/>
      <c r="M138" s="123"/>
      <c r="N138" s="193"/>
    </row>
    <row r="139" spans="12:14" s="42" customFormat="1">
      <c r="L139" s="121"/>
      <c r="M139" s="123"/>
      <c r="N139" s="193"/>
    </row>
    <row r="140" spans="12:14" s="42" customFormat="1">
      <c r="L140" s="121"/>
      <c r="M140" s="123"/>
      <c r="N140" s="193"/>
    </row>
    <row r="141" spans="12:14" s="42" customFormat="1">
      <c r="L141" s="121"/>
      <c r="M141" s="123"/>
      <c r="N141" s="193"/>
    </row>
    <row r="142" spans="12:14" s="42" customFormat="1">
      <c r="L142" s="121"/>
      <c r="M142" s="123"/>
      <c r="N142" s="193"/>
    </row>
    <row r="143" spans="12:14" s="42" customFormat="1">
      <c r="L143" s="121"/>
      <c r="M143" s="123"/>
      <c r="N143" s="193"/>
    </row>
    <row r="144" spans="12:14" s="42" customFormat="1">
      <c r="L144" s="121"/>
      <c r="M144" s="123"/>
      <c r="N144" s="193"/>
    </row>
    <row r="145" spans="12:14" s="42" customFormat="1">
      <c r="L145" s="121"/>
      <c r="M145" s="123"/>
      <c r="N145" s="193"/>
    </row>
    <row r="146" spans="12:14" s="42" customFormat="1">
      <c r="L146" s="121"/>
      <c r="M146" s="123"/>
      <c r="N146" s="193"/>
    </row>
    <row r="147" spans="12:14" s="42" customFormat="1">
      <c r="L147" s="121"/>
      <c r="M147" s="123"/>
      <c r="N147" s="193"/>
    </row>
    <row r="148" spans="12:14" s="42" customFormat="1">
      <c r="L148" s="121"/>
      <c r="M148" s="123"/>
      <c r="N148" s="193"/>
    </row>
    <row r="149" spans="12:14" s="42" customFormat="1">
      <c r="L149" s="121"/>
      <c r="M149" s="123"/>
      <c r="N149" s="193"/>
    </row>
    <row r="150" spans="12:14" s="42" customFormat="1">
      <c r="L150" s="121"/>
      <c r="M150" s="123"/>
      <c r="N150" s="193"/>
    </row>
    <row r="151" spans="12:14" s="42" customFormat="1">
      <c r="L151" s="121"/>
      <c r="M151" s="123"/>
      <c r="N151" s="193"/>
    </row>
    <row r="152" spans="12:14" s="42" customFormat="1">
      <c r="L152" s="121"/>
      <c r="M152" s="123"/>
      <c r="N152" s="193"/>
    </row>
    <row r="153" spans="12:14" s="42" customFormat="1">
      <c r="L153" s="121"/>
      <c r="M153" s="123"/>
      <c r="N153" s="193"/>
    </row>
    <row r="154" spans="12:14" s="42" customFormat="1">
      <c r="L154" s="121"/>
      <c r="M154" s="123"/>
      <c r="N154" s="193"/>
    </row>
    <row r="155" spans="12:14" s="42" customFormat="1">
      <c r="L155" s="121"/>
      <c r="M155" s="123"/>
      <c r="N155" s="193"/>
    </row>
    <row r="156" spans="12:14" s="42" customFormat="1">
      <c r="L156" s="121"/>
      <c r="M156" s="123"/>
      <c r="N156" s="193"/>
    </row>
    <row r="157" spans="12:14" s="42" customFormat="1">
      <c r="L157" s="121"/>
      <c r="M157" s="123"/>
      <c r="N157" s="193"/>
    </row>
    <row r="158" spans="12:14" s="42" customFormat="1">
      <c r="L158" s="121"/>
      <c r="M158" s="123"/>
      <c r="N158" s="193"/>
    </row>
    <row r="159" spans="12:14" s="42" customFormat="1">
      <c r="L159" s="121"/>
      <c r="M159" s="123"/>
      <c r="N159" s="193"/>
    </row>
    <row r="160" spans="12:14" s="42" customFormat="1">
      <c r="L160" s="121"/>
      <c r="M160" s="123"/>
      <c r="N160" s="193"/>
    </row>
    <row r="161" spans="12:14" s="42" customFormat="1">
      <c r="L161" s="121"/>
      <c r="M161" s="123"/>
      <c r="N161" s="193"/>
    </row>
    <row r="162" spans="12:14" s="42" customFormat="1">
      <c r="L162" s="121"/>
      <c r="M162" s="123"/>
      <c r="N162" s="193"/>
    </row>
    <row r="163" spans="12:14" s="42" customFormat="1">
      <c r="L163" s="121"/>
      <c r="M163" s="123"/>
      <c r="N163" s="193"/>
    </row>
    <row r="164" spans="12:14" s="42" customFormat="1">
      <c r="L164" s="121"/>
      <c r="M164" s="123"/>
      <c r="N164" s="193"/>
    </row>
    <row r="165" spans="12:14" s="42" customFormat="1">
      <c r="L165" s="121"/>
      <c r="M165" s="123"/>
      <c r="N165" s="193"/>
    </row>
    <row r="166" spans="12:14" s="42" customFormat="1">
      <c r="L166" s="121"/>
      <c r="M166" s="123"/>
      <c r="N166" s="193"/>
    </row>
    <row r="167" spans="12:14" s="42" customFormat="1">
      <c r="L167" s="121"/>
      <c r="M167" s="123"/>
      <c r="N167" s="193"/>
    </row>
    <row r="168" spans="12:14" s="42" customFormat="1">
      <c r="L168" s="121"/>
      <c r="M168" s="123"/>
      <c r="N168" s="193"/>
    </row>
    <row r="169" spans="12:14" s="42" customFormat="1">
      <c r="L169" s="121"/>
      <c r="M169" s="123"/>
      <c r="N169" s="193"/>
    </row>
    <row r="170" spans="12:14" s="42" customFormat="1">
      <c r="L170" s="121"/>
      <c r="M170" s="123"/>
      <c r="N170" s="193"/>
    </row>
    <row r="171" spans="12:14" s="42" customFormat="1">
      <c r="L171" s="121"/>
      <c r="M171" s="123"/>
      <c r="N171" s="193"/>
    </row>
    <row r="172" spans="12:14" s="42" customFormat="1">
      <c r="L172" s="121"/>
      <c r="M172" s="123"/>
      <c r="N172" s="193"/>
    </row>
    <row r="173" spans="12:14" s="42" customFormat="1">
      <c r="L173" s="121"/>
      <c r="M173" s="123"/>
      <c r="N173" s="193"/>
    </row>
    <row r="174" spans="12:14" s="42" customFormat="1">
      <c r="L174" s="121"/>
      <c r="M174" s="123"/>
      <c r="N174" s="193"/>
    </row>
    <row r="175" spans="12:14" s="42" customFormat="1">
      <c r="L175" s="121"/>
      <c r="M175" s="123"/>
      <c r="N175" s="193"/>
    </row>
    <row r="176" spans="12:14" s="42" customFormat="1">
      <c r="L176" s="121"/>
      <c r="M176" s="123"/>
      <c r="N176" s="193"/>
    </row>
    <row r="177" spans="12:14" s="42" customFormat="1">
      <c r="L177" s="121"/>
      <c r="M177" s="123"/>
      <c r="N177" s="193"/>
    </row>
    <row r="178" spans="12:14" s="42" customFormat="1">
      <c r="L178" s="121"/>
      <c r="M178" s="123"/>
      <c r="N178" s="193"/>
    </row>
    <row r="179" spans="12:14" s="42" customFormat="1">
      <c r="L179" s="121"/>
      <c r="M179" s="123"/>
      <c r="N179" s="193"/>
    </row>
    <row r="180" spans="12:14" s="42" customFormat="1">
      <c r="L180" s="121"/>
      <c r="M180" s="123"/>
      <c r="N180" s="193"/>
    </row>
    <row r="181" spans="12:14" s="42" customFormat="1">
      <c r="L181" s="121"/>
      <c r="M181" s="123"/>
      <c r="N181" s="193"/>
    </row>
    <row r="182" spans="12:14" s="42" customFormat="1">
      <c r="L182" s="121"/>
      <c r="M182" s="123"/>
      <c r="N182" s="193"/>
    </row>
    <row r="183" spans="12:14" s="42" customFormat="1">
      <c r="L183" s="121"/>
      <c r="M183" s="123"/>
      <c r="N183" s="193"/>
    </row>
    <row r="184" spans="12:14" s="42" customFormat="1">
      <c r="L184" s="121"/>
      <c r="M184" s="123"/>
      <c r="N184" s="193"/>
    </row>
    <row r="185" spans="12:14" s="42" customFormat="1">
      <c r="L185" s="121"/>
      <c r="M185" s="123"/>
      <c r="N185" s="193"/>
    </row>
    <row r="186" spans="12:14" s="42" customFormat="1">
      <c r="L186" s="121"/>
      <c r="M186" s="123"/>
      <c r="N186" s="193"/>
    </row>
    <row r="187" spans="12:14" s="42" customFormat="1">
      <c r="L187" s="121"/>
      <c r="M187" s="123"/>
      <c r="N187" s="193"/>
    </row>
    <row r="188" spans="12:14" s="42" customFormat="1">
      <c r="L188" s="121"/>
      <c r="M188" s="123"/>
      <c r="N188" s="193"/>
    </row>
    <row r="189" spans="12:14" s="42" customFormat="1">
      <c r="L189" s="121"/>
      <c r="M189" s="123"/>
      <c r="N189" s="193"/>
    </row>
    <row r="190" spans="12:14" s="42" customFormat="1">
      <c r="L190" s="121"/>
      <c r="M190" s="123"/>
      <c r="N190" s="193"/>
    </row>
    <row r="191" spans="12:14" s="42" customFormat="1">
      <c r="L191" s="121"/>
      <c r="M191" s="123"/>
      <c r="N191" s="193"/>
    </row>
    <row r="192" spans="12:14" s="42" customFormat="1">
      <c r="L192" s="121"/>
      <c r="M192" s="123"/>
      <c r="N192" s="193"/>
    </row>
    <row r="193" spans="12:14" s="42" customFormat="1">
      <c r="L193" s="121"/>
      <c r="M193" s="123"/>
      <c r="N193" s="193"/>
    </row>
    <row r="194" spans="12:14" s="42" customFormat="1">
      <c r="L194" s="121"/>
      <c r="M194" s="123"/>
      <c r="N194" s="193"/>
    </row>
    <row r="195" spans="12:14" s="42" customFormat="1">
      <c r="L195" s="121"/>
      <c r="M195" s="123"/>
      <c r="N195" s="193"/>
    </row>
    <row r="196" spans="12:14" s="42" customFormat="1">
      <c r="L196" s="121"/>
      <c r="M196" s="123"/>
      <c r="N196" s="193"/>
    </row>
    <row r="197" spans="12:14" s="42" customFormat="1">
      <c r="L197" s="121"/>
      <c r="M197" s="123"/>
      <c r="N197" s="193"/>
    </row>
    <row r="198" spans="12:14" s="42" customFormat="1">
      <c r="L198" s="121"/>
      <c r="M198" s="123"/>
      <c r="N198" s="193"/>
    </row>
    <row r="199" spans="12:14" s="42" customFormat="1">
      <c r="L199" s="121"/>
      <c r="M199" s="123"/>
      <c r="N199" s="193"/>
    </row>
    <row r="200" spans="12:14" s="42" customFormat="1">
      <c r="L200" s="121"/>
      <c r="M200" s="123"/>
      <c r="N200" s="193"/>
    </row>
    <row r="201" spans="12:14" s="42" customFormat="1">
      <c r="L201" s="121"/>
      <c r="M201" s="123"/>
      <c r="N201" s="193"/>
    </row>
    <row r="202" spans="12:14" s="42" customFormat="1">
      <c r="L202" s="121"/>
      <c r="M202" s="123"/>
      <c r="N202" s="193"/>
    </row>
    <row r="203" spans="12:14" s="42" customFormat="1">
      <c r="L203" s="121"/>
      <c r="M203" s="123"/>
      <c r="N203" s="193"/>
    </row>
    <row r="204" spans="12:14" s="42" customFormat="1">
      <c r="L204" s="121"/>
      <c r="M204" s="123"/>
      <c r="N204" s="193"/>
    </row>
    <row r="205" spans="12:14" s="42" customFormat="1">
      <c r="L205" s="121"/>
      <c r="M205" s="123"/>
      <c r="N205" s="193"/>
    </row>
    <row r="206" spans="12:14" s="42" customFormat="1">
      <c r="L206" s="121"/>
      <c r="M206" s="123"/>
      <c r="N206" s="193"/>
    </row>
    <row r="207" spans="12:14" s="42" customFormat="1">
      <c r="L207" s="121"/>
      <c r="M207" s="123"/>
      <c r="N207" s="193"/>
    </row>
    <row r="208" spans="12:14" s="42" customFormat="1">
      <c r="L208" s="121"/>
      <c r="M208" s="123"/>
      <c r="N208" s="193"/>
    </row>
    <row r="209" spans="12:14" s="42" customFormat="1">
      <c r="L209" s="121"/>
      <c r="M209" s="123"/>
      <c r="N209" s="193"/>
    </row>
    <row r="210" spans="12:14" s="42" customFormat="1">
      <c r="L210" s="121"/>
      <c r="M210" s="123"/>
      <c r="N210" s="193"/>
    </row>
    <row r="211" spans="12:14" s="42" customFormat="1">
      <c r="L211" s="121"/>
      <c r="M211" s="123"/>
      <c r="N211" s="193"/>
    </row>
    <row r="212" spans="12:14" s="42" customFormat="1">
      <c r="L212" s="121"/>
      <c r="M212" s="123"/>
      <c r="N212" s="193"/>
    </row>
    <row r="213" spans="12:14" s="42" customFormat="1">
      <c r="L213" s="121"/>
      <c r="M213" s="123"/>
      <c r="N213" s="193"/>
    </row>
    <row r="214" spans="12:14" s="42" customFormat="1">
      <c r="L214" s="121"/>
      <c r="M214" s="123"/>
      <c r="N214" s="193"/>
    </row>
    <row r="215" spans="12:14" s="42" customFormat="1">
      <c r="L215" s="121"/>
      <c r="M215" s="123"/>
      <c r="N215" s="193"/>
    </row>
    <row r="216" spans="12:14" s="42" customFormat="1">
      <c r="L216" s="121"/>
      <c r="M216" s="123"/>
      <c r="N216" s="193"/>
    </row>
    <row r="217" spans="12:14" s="42" customFormat="1">
      <c r="L217" s="121"/>
      <c r="M217" s="123"/>
      <c r="N217" s="193"/>
    </row>
    <row r="218" spans="12:14" s="42" customFormat="1">
      <c r="L218" s="121"/>
      <c r="M218" s="123"/>
      <c r="N218" s="193"/>
    </row>
    <row r="219" spans="12:14" s="42" customFormat="1">
      <c r="L219" s="121"/>
      <c r="M219" s="123"/>
      <c r="N219" s="193"/>
    </row>
    <row r="220" spans="12:14" s="42" customFormat="1">
      <c r="L220" s="121"/>
      <c r="M220" s="123"/>
      <c r="N220" s="193"/>
    </row>
    <row r="221" spans="12:14" s="42" customFormat="1">
      <c r="L221" s="121"/>
      <c r="M221" s="123"/>
      <c r="N221" s="193"/>
    </row>
    <row r="222" spans="12:14" s="42" customFormat="1">
      <c r="L222" s="121"/>
      <c r="M222" s="123"/>
      <c r="N222" s="193"/>
    </row>
    <row r="223" spans="12:14" s="42" customFormat="1">
      <c r="L223" s="121"/>
      <c r="M223" s="123"/>
      <c r="N223" s="193"/>
    </row>
    <row r="224" spans="12:14" s="42" customFormat="1">
      <c r="L224" s="121"/>
      <c r="M224" s="123"/>
      <c r="N224" s="193"/>
    </row>
    <row r="225" spans="12:14" s="42" customFormat="1">
      <c r="L225" s="121"/>
      <c r="M225" s="123"/>
      <c r="N225" s="193"/>
    </row>
    <row r="226" spans="12:14" s="42" customFormat="1">
      <c r="L226" s="121"/>
      <c r="M226" s="123"/>
      <c r="N226" s="193"/>
    </row>
    <row r="227" spans="12:14" s="42" customFormat="1">
      <c r="L227" s="121"/>
      <c r="M227" s="123"/>
      <c r="N227" s="193"/>
    </row>
    <row r="228" spans="12:14" s="42" customFormat="1">
      <c r="L228" s="121"/>
      <c r="M228" s="123"/>
      <c r="N228" s="193"/>
    </row>
    <row r="229" spans="12:14" s="131" customFormat="1">
      <c r="L229" s="122"/>
      <c r="M229" s="125"/>
      <c r="N229" s="193"/>
    </row>
    <row r="230" spans="12:14" s="131" customFormat="1">
      <c r="L230" s="122"/>
      <c r="M230" s="125"/>
      <c r="N230" s="193"/>
    </row>
    <row r="231" spans="12:14" s="131" customFormat="1">
      <c r="L231" s="122"/>
      <c r="M231" s="125"/>
      <c r="N231" s="193"/>
    </row>
    <row r="232" spans="12:14" s="131" customFormat="1">
      <c r="L232" s="122"/>
      <c r="M232" s="125"/>
      <c r="N232" s="193"/>
    </row>
    <row r="233" spans="12:14" s="131" customFormat="1">
      <c r="L233" s="122"/>
      <c r="M233" s="125"/>
      <c r="N233" s="193"/>
    </row>
    <row r="234" spans="12:14" s="131" customFormat="1">
      <c r="L234" s="122"/>
      <c r="M234" s="125"/>
      <c r="N234" s="193"/>
    </row>
    <row r="235" spans="12:14" s="131" customFormat="1">
      <c r="L235" s="122"/>
      <c r="M235" s="125"/>
      <c r="N235" s="193"/>
    </row>
    <row r="236" spans="12:14" s="131" customFormat="1">
      <c r="L236" s="122"/>
      <c r="M236" s="125"/>
      <c r="N236" s="193"/>
    </row>
    <row r="237" spans="12:14" s="131" customFormat="1">
      <c r="L237" s="122"/>
      <c r="M237" s="125"/>
      <c r="N237" s="193"/>
    </row>
    <row r="238" spans="12:14" s="131" customFormat="1">
      <c r="L238" s="122"/>
      <c r="M238" s="125"/>
      <c r="N238" s="193"/>
    </row>
    <row r="239" spans="12:14" s="131" customFormat="1">
      <c r="L239" s="122"/>
      <c r="M239" s="125"/>
      <c r="N239" s="193"/>
    </row>
    <row r="240" spans="12:14" s="131" customFormat="1">
      <c r="L240" s="122"/>
      <c r="M240" s="125"/>
      <c r="N240" s="193"/>
    </row>
    <row r="241" s="131" customFormat="1"/>
    <row r="242" s="131" customFormat="1"/>
    <row r="243" s="131" customFormat="1"/>
    <row r="244" s="131" customFormat="1"/>
    <row r="245" s="131" customFormat="1"/>
    <row r="246" s="131" customFormat="1"/>
    <row r="247" s="131" customFormat="1"/>
    <row r="248" s="131" customFormat="1"/>
    <row r="249" s="131" customFormat="1"/>
    <row r="250" s="131" customFormat="1"/>
    <row r="251" s="131" customFormat="1"/>
    <row r="252" s="131" customFormat="1"/>
    <row r="253" s="131" customFormat="1"/>
    <row r="254" s="131" customFormat="1"/>
    <row r="255" s="131" customFormat="1"/>
    <row r="256" s="131" customFormat="1"/>
    <row r="257" s="131" customFormat="1"/>
    <row r="258" s="131" customFormat="1"/>
    <row r="259" s="131" customFormat="1"/>
    <row r="260" s="131" customFormat="1"/>
    <row r="261" s="131" customFormat="1"/>
    <row r="262" s="131" customFormat="1"/>
    <row r="263" s="131" customFormat="1"/>
    <row r="264" s="131" customFormat="1"/>
    <row r="265" s="131" customFormat="1"/>
    <row r="266" s="131" customFormat="1"/>
    <row r="267" s="131" customFormat="1"/>
    <row r="268" s="131" customFormat="1"/>
    <row r="269" s="131" customFormat="1"/>
    <row r="270" s="131" customFormat="1"/>
    <row r="271" s="131" customFormat="1"/>
    <row r="272" s="131" customFormat="1"/>
    <row r="273" s="131" customFormat="1"/>
    <row r="274" s="131" customFormat="1"/>
    <row r="275" s="131" customFormat="1"/>
    <row r="276" s="131" customFormat="1"/>
    <row r="277" s="131" customFormat="1"/>
    <row r="278" s="131" customFormat="1"/>
    <row r="279" s="131" customFormat="1"/>
    <row r="280" s="131" customFormat="1"/>
    <row r="281" s="131" customFormat="1"/>
    <row r="282" s="131" customFormat="1"/>
    <row r="283" s="131" customFormat="1"/>
    <row r="284" s="131" customFormat="1"/>
    <row r="285" s="131" customFormat="1"/>
    <row r="286" s="131" customFormat="1"/>
    <row r="287" s="131" customFormat="1"/>
    <row r="288" s="131" customFormat="1"/>
    <row r="289" s="131" customFormat="1"/>
    <row r="290" s="131" customFormat="1"/>
    <row r="291" s="131" customFormat="1"/>
    <row r="292" s="131" customFormat="1"/>
    <row r="293" s="131" customFormat="1"/>
    <row r="294" s="131" customFormat="1"/>
    <row r="295" s="131" customFormat="1"/>
    <row r="296" s="131" customFormat="1"/>
    <row r="297" s="131" customFormat="1"/>
    <row r="298" s="131" customFormat="1"/>
    <row r="299" s="131" customFormat="1"/>
    <row r="300" s="131" customFormat="1"/>
    <row r="301" s="131" customFormat="1"/>
    <row r="302" s="131" customFormat="1"/>
    <row r="303" s="131" customFormat="1"/>
    <row r="304" s="131" customFormat="1"/>
    <row r="305" s="131" customFormat="1"/>
    <row r="306" s="131" customFormat="1"/>
    <row r="307" s="131" customFormat="1"/>
    <row r="308" s="131" customFormat="1"/>
    <row r="309" s="131" customFormat="1"/>
    <row r="310" s="131" customFormat="1"/>
    <row r="311" s="131" customFormat="1"/>
    <row r="312" s="131" customFormat="1"/>
    <row r="313" s="131" customFormat="1"/>
    <row r="314" s="131" customFormat="1"/>
    <row r="315" s="131" customFormat="1"/>
    <row r="316" s="131" customFormat="1"/>
    <row r="317" s="131" customFormat="1"/>
    <row r="318" s="131" customFormat="1"/>
    <row r="319" s="131" customFormat="1"/>
    <row r="320" s="131" customFormat="1"/>
    <row r="321" s="131" customFormat="1"/>
    <row r="322" s="131" customFormat="1"/>
    <row r="323" s="131" customFormat="1"/>
    <row r="324" s="131" customFormat="1"/>
    <row r="325" s="131" customFormat="1"/>
    <row r="326" s="131" customFormat="1"/>
    <row r="327" s="131" customFormat="1"/>
    <row r="328" s="131" customFormat="1"/>
    <row r="329" s="131" customFormat="1"/>
    <row r="330" s="131" customFormat="1"/>
    <row r="331" s="131" customFormat="1"/>
    <row r="332" s="131" customFormat="1"/>
    <row r="333" s="131" customFormat="1"/>
    <row r="334" s="131" customFormat="1"/>
    <row r="335" s="131" customFormat="1"/>
    <row r="336" s="131" customFormat="1"/>
    <row r="337" s="131" customFormat="1"/>
    <row r="338" s="131" customFormat="1"/>
    <row r="339" s="131" customFormat="1"/>
    <row r="340" s="131" customFormat="1"/>
    <row r="341" s="131" customFormat="1"/>
    <row r="342" s="131" customFormat="1"/>
    <row r="343" s="131" customFormat="1"/>
    <row r="344" s="131" customFormat="1"/>
    <row r="345" s="131" customFormat="1"/>
    <row r="346" s="131" customFormat="1"/>
    <row r="347" s="131" customFormat="1"/>
    <row r="348" s="131" customFormat="1"/>
    <row r="349" s="131" customFormat="1"/>
    <row r="350" s="131" customFormat="1"/>
    <row r="351" s="131" customFormat="1"/>
    <row r="352" s="131" customFormat="1"/>
    <row r="353" s="131" customFormat="1"/>
    <row r="354" s="131" customFormat="1"/>
    <row r="355" s="131" customFormat="1"/>
    <row r="356" s="131" customFormat="1"/>
    <row r="357" s="131" customFormat="1"/>
    <row r="358" s="131" customFormat="1"/>
    <row r="359" s="131" customFormat="1"/>
    <row r="360" s="131" customFormat="1"/>
    <row r="361" s="131" customFormat="1"/>
    <row r="362" s="131" customFormat="1"/>
    <row r="363" s="131" customFormat="1"/>
    <row r="364" s="131" customFormat="1"/>
    <row r="365" s="131" customFormat="1"/>
    <row r="366" s="131" customFormat="1"/>
    <row r="367" s="131" customFormat="1"/>
    <row r="368" s="131" customFormat="1"/>
    <row r="369" s="131" customFormat="1"/>
    <row r="370" s="131" customFormat="1"/>
    <row r="371" s="131" customFormat="1"/>
    <row r="372" s="131" customFormat="1"/>
    <row r="373" s="131" customFormat="1"/>
    <row r="374" s="131" customFormat="1"/>
    <row r="375" s="131" customFormat="1"/>
    <row r="376" s="131" customFormat="1"/>
    <row r="377" s="131" customFormat="1"/>
    <row r="378" s="131" customFormat="1"/>
    <row r="379" s="131" customFormat="1"/>
    <row r="380" s="131" customFormat="1"/>
    <row r="381" s="131" customFormat="1"/>
    <row r="382" s="131" customFormat="1"/>
    <row r="383" s="131" customFormat="1"/>
    <row r="384" s="131" customFormat="1"/>
    <row r="385" s="131" customFormat="1"/>
    <row r="386" s="131" customFormat="1"/>
    <row r="387" s="131" customFormat="1"/>
    <row r="388" s="131" customFormat="1"/>
    <row r="389" s="131" customFormat="1"/>
    <row r="390" s="131" customFormat="1"/>
    <row r="391" s="131" customFormat="1"/>
    <row r="392" s="131" customFormat="1"/>
    <row r="393" s="131" customFormat="1"/>
    <row r="394" s="131" customFormat="1"/>
    <row r="395" s="131" customFormat="1"/>
    <row r="396" s="131" customFormat="1"/>
    <row r="397" s="131" customFormat="1"/>
    <row r="398" s="131" customFormat="1"/>
    <row r="399" s="131" customFormat="1"/>
    <row r="400" s="131" customFormat="1"/>
    <row r="401" s="131" customFormat="1"/>
    <row r="402" s="131" customFormat="1"/>
    <row r="403" s="131" customFormat="1"/>
    <row r="404" s="131" customFormat="1"/>
    <row r="405" s="131" customFormat="1"/>
    <row r="406" s="131" customFormat="1"/>
    <row r="407" s="131" customFormat="1"/>
    <row r="408" s="131" customFormat="1"/>
    <row r="409" s="131" customFormat="1"/>
    <row r="410" s="131" customFormat="1"/>
    <row r="411" s="131" customFormat="1"/>
    <row r="412" s="131" customFormat="1"/>
    <row r="413" s="131" customFormat="1"/>
    <row r="414" s="131" customFormat="1"/>
    <row r="415" s="131" customFormat="1"/>
    <row r="416" s="131" customFormat="1"/>
    <row r="417" s="131" customFormat="1"/>
    <row r="418" s="131" customFormat="1"/>
    <row r="419" s="131" customFormat="1"/>
    <row r="420" s="131" customFormat="1"/>
    <row r="421" s="131" customFormat="1"/>
    <row r="422" s="131" customFormat="1"/>
    <row r="423" s="131" customFormat="1"/>
    <row r="424" s="131" customFormat="1"/>
    <row r="425" s="131" customFormat="1"/>
    <row r="426" s="131" customFormat="1"/>
    <row r="427" s="131" customFormat="1"/>
    <row r="428" s="131" customFormat="1"/>
    <row r="429" s="131" customFormat="1"/>
    <row r="430" s="131" customFormat="1"/>
    <row r="431" s="131" customFormat="1"/>
    <row r="432" s="131" customFormat="1"/>
    <row r="433" s="131" customFormat="1"/>
    <row r="434" s="131" customFormat="1"/>
    <row r="435" s="131" customFormat="1"/>
    <row r="436" s="131" customFormat="1"/>
    <row r="437" s="131" customFormat="1"/>
    <row r="438" s="131" customFormat="1"/>
    <row r="439" s="131" customFormat="1"/>
    <row r="440" s="131" customFormat="1"/>
    <row r="441" s="131" customFormat="1"/>
    <row r="442" s="131" customFormat="1"/>
    <row r="443" s="131" customFormat="1"/>
    <row r="444" s="131" customFormat="1"/>
    <row r="445" s="131" customFormat="1"/>
    <row r="446" s="131" customFormat="1"/>
    <row r="447" s="131" customFormat="1"/>
    <row r="448" s="131" customFormat="1"/>
    <row r="449" s="131" customFormat="1"/>
    <row r="450" s="131" customFormat="1"/>
    <row r="451" s="131" customFormat="1"/>
    <row r="452" s="131" customFormat="1"/>
    <row r="453" s="131" customFormat="1"/>
    <row r="454" s="131" customFormat="1"/>
    <row r="455" s="131" customFormat="1"/>
    <row r="456" s="131" customFormat="1"/>
    <row r="457" s="131" customFormat="1"/>
    <row r="458" s="131" customFormat="1"/>
    <row r="459" s="131" customFormat="1"/>
    <row r="460" s="131" customFormat="1"/>
    <row r="461" s="131" customFormat="1"/>
    <row r="462" s="131" customFormat="1"/>
    <row r="463" s="131" customFormat="1"/>
    <row r="464" s="131" customFormat="1"/>
    <row r="465" s="131" customFormat="1"/>
    <row r="466" s="131" customFormat="1"/>
    <row r="467" s="131" customFormat="1"/>
    <row r="468" s="131" customFormat="1"/>
    <row r="469" s="131" customFormat="1"/>
    <row r="470" s="131" customFormat="1"/>
    <row r="471" s="131" customFormat="1"/>
    <row r="472" s="131" customFormat="1"/>
    <row r="473" s="131" customFormat="1"/>
    <row r="474" s="131" customFormat="1"/>
    <row r="475" s="131" customFormat="1"/>
    <row r="476" s="131" customFormat="1"/>
    <row r="477" s="131" customFormat="1"/>
    <row r="478" s="131" customFormat="1"/>
    <row r="479" s="131" customFormat="1"/>
    <row r="480" s="131" customFormat="1"/>
    <row r="481" s="131" customFormat="1"/>
    <row r="482" s="131" customFormat="1"/>
    <row r="483" s="131" customFormat="1"/>
    <row r="484" s="131" customFormat="1"/>
    <row r="485" s="131" customFormat="1"/>
    <row r="486" s="131" customFormat="1"/>
    <row r="487" s="131" customFormat="1"/>
    <row r="488" s="131" customFormat="1"/>
    <row r="489" s="131" customFormat="1"/>
    <row r="490" s="131" customFormat="1"/>
    <row r="491" s="131" customFormat="1"/>
    <row r="492" s="131" customFormat="1"/>
    <row r="493" s="131" customFormat="1"/>
    <row r="494" s="131" customFormat="1"/>
    <row r="495" s="131" customFormat="1"/>
    <row r="496" s="131" customFormat="1"/>
    <row r="497" s="131" customFormat="1"/>
    <row r="498" s="131" customFormat="1"/>
    <row r="499" s="131" customFormat="1"/>
    <row r="500" s="131" customFormat="1"/>
    <row r="501" s="131" customFormat="1"/>
    <row r="502" s="131" customFormat="1"/>
    <row r="503" s="131" customFormat="1"/>
    <row r="504" s="131" customFormat="1"/>
    <row r="505" s="131" customFormat="1"/>
    <row r="506" s="131" customFormat="1"/>
    <row r="507" s="131" customFormat="1"/>
    <row r="508" s="131" customFormat="1"/>
    <row r="509" s="131" customFormat="1"/>
    <row r="510" s="131" customFormat="1"/>
    <row r="511" s="131" customFormat="1"/>
    <row r="512" s="131" customFormat="1"/>
    <row r="513" s="131" customFormat="1"/>
    <row r="514" s="131" customFormat="1"/>
    <row r="515" s="131" customFormat="1"/>
    <row r="516" s="131" customFormat="1"/>
    <row r="517" s="131" customFormat="1"/>
    <row r="518" s="131" customFormat="1"/>
    <row r="519" s="131" customFormat="1"/>
    <row r="520" s="131" customFormat="1"/>
    <row r="521" s="131" customFormat="1"/>
    <row r="522" s="131" customFormat="1"/>
    <row r="523" s="131" customFormat="1"/>
    <row r="524" s="131" customFormat="1"/>
    <row r="525" s="131" customFormat="1"/>
    <row r="526" s="131" customFormat="1"/>
    <row r="527" s="131" customFormat="1"/>
    <row r="528" s="131" customFormat="1"/>
    <row r="529" s="131" customFormat="1"/>
    <row r="530" s="131" customFormat="1"/>
    <row r="531" s="131" customFormat="1"/>
    <row r="532" s="131" customFormat="1"/>
    <row r="533" s="131" customFormat="1"/>
    <row r="534" s="131" customFormat="1"/>
    <row r="535" s="131" customFormat="1"/>
    <row r="536" s="131" customFormat="1"/>
    <row r="537" s="131" customFormat="1"/>
    <row r="538" s="131" customFormat="1"/>
    <row r="539" s="131" customFormat="1"/>
    <row r="540" s="131" customFormat="1"/>
    <row r="541" s="131" customFormat="1"/>
    <row r="542" s="131" customFormat="1"/>
    <row r="543" s="131" customFormat="1"/>
    <row r="544" s="131" customFormat="1"/>
    <row r="545" s="131" customFormat="1"/>
    <row r="546" s="131" customFormat="1"/>
    <row r="547" s="131" customFormat="1"/>
    <row r="548" s="131" customFormat="1"/>
    <row r="549" s="131" customFormat="1"/>
    <row r="550" s="131" customFormat="1"/>
    <row r="551" s="131" customFormat="1"/>
    <row r="552" s="131" customFormat="1"/>
    <row r="553" s="131" customFormat="1"/>
    <row r="554" s="131" customFormat="1"/>
    <row r="555" s="131" customFormat="1"/>
    <row r="556" s="131" customFormat="1"/>
    <row r="557" s="131" customFormat="1"/>
    <row r="558" s="131" customFormat="1"/>
    <row r="559" s="131" customFormat="1"/>
    <row r="560" s="131" customFormat="1"/>
    <row r="561" s="131" customFormat="1"/>
    <row r="562" s="131" customFormat="1"/>
    <row r="563" s="131" customFormat="1"/>
    <row r="564" s="131" customFormat="1"/>
    <row r="565" s="131" customFormat="1"/>
    <row r="566" s="131" customFormat="1"/>
    <row r="567" s="131" customFormat="1"/>
    <row r="568" s="131" customFormat="1"/>
    <row r="569" s="131" customFormat="1"/>
    <row r="570" s="131" customFormat="1"/>
    <row r="571" s="131" customFormat="1"/>
    <row r="572" s="131" customFormat="1"/>
    <row r="573" s="131" customFormat="1"/>
    <row r="574" s="131" customFormat="1"/>
    <row r="575" s="131" customFormat="1"/>
    <row r="576" s="131" customFormat="1"/>
    <row r="577" s="131" customFormat="1"/>
    <row r="578" s="131" customFormat="1"/>
    <row r="579" s="131" customFormat="1"/>
    <row r="580" s="131" customFormat="1"/>
    <row r="581" s="131" customFormat="1"/>
    <row r="582" s="131" customFormat="1"/>
    <row r="583" s="131" customFormat="1"/>
    <row r="584" s="131" customFormat="1"/>
    <row r="585" s="131" customFormat="1"/>
    <row r="586" s="131" customFormat="1"/>
    <row r="587" s="131" customFormat="1"/>
    <row r="588" s="131" customFormat="1"/>
    <row r="589" s="131" customFormat="1"/>
    <row r="590" s="131" customFormat="1"/>
    <row r="591" s="131" customFormat="1"/>
  </sheetData>
  <sheetProtection selectLockedCells="1"/>
  <mergeCells count="78">
    <mergeCell ref="A5:B5"/>
    <mergeCell ref="C5:D5"/>
    <mergeCell ref="F5:G5"/>
    <mergeCell ref="H5:M5"/>
    <mergeCell ref="A1:M1"/>
    <mergeCell ref="A3:I3"/>
    <mergeCell ref="A4:F4"/>
    <mergeCell ref="H4:M4"/>
    <mergeCell ref="A6:B6"/>
    <mergeCell ref="D6:F6"/>
    <mergeCell ref="I6:K6"/>
    <mergeCell ref="A7:B7"/>
    <mergeCell ref="C7:E7"/>
    <mergeCell ref="I7:K7"/>
    <mergeCell ref="A8:B8"/>
    <mergeCell ref="C8:E8"/>
    <mergeCell ref="I8:K8"/>
    <mergeCell ref="A9:B9"/>
    <mergeCell ref="C9:E9"/>
    <mergeCell ref="J9:K9"/>
    <mergeCell ref="A10:F10"/>
    <mergeCell ref="J10:K10"/>
    <mergeCell ref="E11:M11"/>
    <mergeCell ref="B12:D12"/>
    <mergeCell ref="E12:E13"/>
    <mergeCell ref="F12:J12"/>
    <mergeCell ref="K12:K13"/>
    <mergeCell ref="L12:N13"/>
    <mergeCell ref="L25:N25"/>
    <mergeCell ref="L14:N14"/>
    <mergeCell ref="L15:N15"/>
    <mergeCell ref="L16:N16"/>
    <mergeCell ref="L17:N17"/>
    <mergeCell ref="L18:N18"/>
    <mergeCell ref="L19:N19"/>
    <mergeCell ref="L20:N20"/>
    <mergeCell ref="L21:N21"/>
    <mergeCell ref="L22:N22"/>
    <mergeCell ref="L23:N23"/>
    <mergeCell ref="L24:N24"/>
    <mergeCell ref="L37:N37"/>
    <mergeCell ref="L26:N26"/>
    <mergeCell ref="L27:N27"/>
    <mergeCell ref="L28:N28"/>
    <mergeCell ref="L29:N29"/>
    <mergeCell ref="L30:N30"/>
    <mergeCell ref="L31:N31"/>
    <mergeCell ref="L32:N32"/>
    <mergeCell ref="L33:N33"/>
    <mergeCell ref="L34:N34"/>
    <mergeCell ref="L35:N35"/>
    <mergeCell ref="L36:N36"/>
    <mergeCell ref="L43:N43"/>
    <mergeCell ref="L44:N44"/>
    <mergeCell ref="L45:N45"/>
    <mergeCell ref="L46:M46"/>
    <mergeCell ref="F48:I48"/>
    <mergeCell ref="L38:N38"/>
    <mergeCell ref="L39:N39"/>
    <mergeCell ref="L40:N40"/>
    <mergeCell ref="L41:N41"/>
    <mergeCell ref="L42:N42"/>
    <mergeCell ref="F53:I53"/>
    <mergeCell ref="A2:N2"/>
    <mergeCell ref="D60:M60"/>
    <mergeCell ref="F54:I54"/>
    <mergeCell ref="D55:E55"/>
    <mergeCell ref="F55:I55"/>
    <mergeCell ref="L57:M57"/>
    <mergeCell ref="L58:M58"/>
    <mergeCell ref="L59:M59"/>
    <mergeCell ref="F50:I50"/>
    <mergeCell ref="J50:J52"/>
    <mergeCell ref="F51:I51"/>
    <mergeCell ref="D52:E52"/>
    <mergeCell ref="F52:I52"/>
    <mergeCell ref="D49:E49"/>
    <mergeCell ref="F49:I49"/>
  </mergeCells>
  <printOptions horizontalCentered="1"/>
  <pageMargins left="0.25" right="0.25" top="0.5" bottom="0.5" header="0.5" footer="0.5"/>
  <pageSetup scale="62" orientation="portrait" r:id="rId1"/>
  <headerFooter alignWithMargins="0"/>
  <ignoredErrors>
    <ignoredError sqref="E14" formulaRange="1"/>
  </ignoredError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591"/>
  <sheetViews>
    <sheetView topLeftCell="A6" zoomScale="75" zoomScaleNormal="75" workbookViewId="0">
      <selection activeCell="A27" sqref="A27"/>
    </sheetView>
  </sheetViews>
  <sheetFormatPr defaultRowHeight="12.75"/>
  <cols>
    <col min="1" max="1" width="8.140625" style="3" customWidth="1"/>
    <col min="2" max="5" width="13" style="131" customWidth="1"/>
    <col min="6" max="6" width="12.28515625" style="131" customWidth="1"/>
    <col min="7" max="7" width="12.42578125" style="131" customWidth="1"/>
    <col min="8" max="8" width="13.140625" style="131" customWidth="1"/>
    <col min="9" max="11" width="11.5703125" style="131" customWidth="1"/>
    <col min="12" max="12" width="11.5703125" style="122" customWidth="1"/>
    <col min="13" max="13" width="11.5703125" style="125" customWidth="1"/>
    <col min="14" max="14" width="11.5703125" style="193" customWidth="1"/>
    <col min="15" max="26" width="8.85546875" style="42" customWidth="1"/>
    <col min="27" max="16384" width="9.140625" style="131"/>
  </cols>
  <sheetData>
    <row r="1" spans="1:26" ht="13.5" thickBot="1">
      <c r="A1" s="560"/>
      <c r="B1" s="560"/>
      <c r="C1" s="560"/>
      <c r="D1" s="560"/>
      <c r="E1" s="560"/>
      <c r="F1" s="560"/>
      <c r="G1" s="560"/>
      <c r="H1" s="560"/>
      <c r="I1" s="560"/>
      <c r="J1" s="560"/>
      <c r="K1" s="560"/>
      <c r="L1" s="560"/>
      <c r="M1" s="560"/>
      <c r="N1" s="289"/>
      <c r="O1" s="247"/>
    </row>
    <row r="2" spans="1:26" ht="27.75" thickTop="1" thickBot="1">
      <c r="A2" s="495" t="s">
        <v>0</v>
      </c>
      <c r="B2" s="496"/>
      <c r="C2" s="496"/>
      <c r="D2" s="496"/>
      <c r="E2" s="496"/>
      <c r="F2" s="496"/>
      <c r="G2" s="496"/>
      <c r="H2" s="496"/>
      <c r="I2" s="496"/>
      <c r="J2" s="496"/>
      <c r="K2" s="496"/>
      <c r="L2" s="496"/>
      <c r="M2" s="496"/>
      <c r="N2" s="497"/>
    </row>
    <row r="3" spans="1:26" s="116" customFormat="1" ht="18" hidden="1" customHeight="1" thickTop="1">
      <c r="A3" s="572"/>
      <c r="B3" s="572"/>
      <c r="C3" s="572"/>
      <c r="D3" s="572"/>
      <c r="E3" s="572"/>
      <c r="F3" s="572"/>
      <c r="G3" s="572"/>
      <c r="H3" s="572"/>
      <c r="I3" s="572"/>
      <c r="J3" s="114"/>
      <c r="K3" s="114"/>
      <c r="L3" s="117"/>
      <c r="M3" s="258"/>
      <c r="N3" s="126"/>
      <c r="O3" s="115"/>
      <c r="P3" s="115"/>
      <c r="Q3" s="115"/>
      <c r="R3" s="115"/>
      <c r="S3" s="115"/>
      <c r="T3" s="115"/>
      <c r="U3" s="115"/>
      <c r="V3" s="115"/>
      <c r="W3" s="115"/>
      <c r="X3" s="115"/>
      <c r="Y3" s="115"/>
      <c r="Z3" s="115"/>
    </row>
    <row r="4" spans="1:26" ht="33.75" thickTop="1">
      <c r="A4" s="551" t="s">
        <v>95</v>
      </c>
      <c r="B4" s="552"/>
      <c r="C4" s="552"/>
      <c r="D4" s="552"/>
      <c r="E4" s="552"/>
      <c r="F4" s="552"/>
      <c r="G4" s="53" t="s">
        <v>1</v>
      </c>
      <c r="H4" s="556"/>
      <c r="I4" s="556"/>
      <c r="J4" s="556"/>
      <c r="K4" s="556"/>
      <c r="L4" s="556"/>
      <c r="M4" s="557"/>
      <c r="N4" s="181"/>
    </row>
    <row r="5" spans="1:26" ht="23.25">
      <c r="A5" s="553" t="s">
        <v>111</v>
      </c>
      <c r="B5" s="554"/>
      <c r="C5" s="555"/>
      <c r="D5" s="555"/>
      <c r="E5" s="236"/>
      <c r="F5" s="559" t="s">
        <v>2</v>
      </c>
      <c r="G5" s="559"/>
      <c r="H5" s="561" t="s">
        <v>195</v>
      </c>
      <c r="I5" s="561"/>
      <c r="J5" s="561"/>
      <c r="K5" s="561"/>
      <c r="L5" s="561"/>
      <c r="M5" s="562"/>
      <c r="N5" s="181"/>
    </row>
    <row r="6" spans="1:26" ht="18.75" customHeight="1">
      <c r="A6" s="524" t="s">
        <v>30</v>
      </c>
      <c r="B6" s="525"/>
      <c r="C6" s="157"/>
      <c r="D6" s="526"/>
      <c r="E6" s="526"/>
      <c r="F6" s="526"/>
      <c r="G6" s="54" t="s">
        <v>85</v>
      </c>
      <c r="H6" s="55" t="s">
        <v>3</v>
      </c>
      <c r="I6" s="558"/>
      <c r="J6" s="558"/>
      <c r="K6" s="558"/>
      <c r="L6" s="118" t="s">
        <v>4</v>
      </c>
      <c r="M6" s="255"/>
      <c r="N6" s="181"/>
    </row>
    <row r="7" spans="1:26" ht="18.95" customHeight="1">
      <c r="A7" s="569" t="s">
        <v>84</v>
      </c>
      <c r="B7" s="570"/>
      <c r="C7" s="571"/>
      <c r="D7" s="571"/>
      <c r="E7" s="571"/>
      <c r="F7" s="243"/>
      <c r="G7" s="54" t="s">
        <v>85</v>
      </c>
      <c r="H7" s="55" t="s">
        <v>6</v>
      </c>
      <c r="I7" s="558"/>
      <c r="J7" s="558"/>
      <c r="K7" s="558"/>
      <c r="L7" s="118" t="s">
        <v>4</v>
      </c>
      <c r="M7" s="256"/>
      <c r="N7" s="181"/>
      <c r="O7" s="193"/>
    </row>
    <row r="8" spans="1:26" ht="18.95" customHeight="1">
      <c r="A8" s="565" t="s">
        <v>5</v>
      </c>
      <c r="B8" s="566"/>
      <c r="C8" s="528"/>
      <c r="D8" s="528"/>
      <c r="E8" s="528"/>
      <c r="F8" s="243"/>
      <c r="G8" s="54" t="s">
        <v>85</v>
      </c>
      <c r="H8" s="55" t="s">
        <v>8</v>
      </c>
      <c r="I8" s="558"/>
      <c r="J8" s="558"/>
      <c r="K8" s="558"/>
      <c r="L8" s="118" t="s">
        <v>4</v>
      </c>
      <c r="M8" s="256"/>
      <c r="N8" s="181"/>
    </row>
    <row r="9" spans="1:26" ht="18.95" customHeight="1">
      <c r="A9" s="565" t="s">
        <v>7</v>
      </c>
      <c r="B9" s="566"/>
      <c r="C9" s="528"/>
      <c r="D9" s="528"/>
      <c r="E9" s="528"/>
      <c r="F9" s="243"/>
      <c r="G9" s="244"/>
      <c r="H9" s="244"/>
      <c r="I9" s="52" t="s">
        <v>31</v>
      </c>
      <c r="J9" s="527"/>
      <c r="K9" s="527"/>
      <c r="L9" s="52" t="s">
        <v>32</v>
      </c>
      <c r="M9" s="256">
        <f>SUM(M6:M8)</f>
        <v>0</v>
      </c>
      <c r="N9" s="181"/>
    </row>
    <row r="10" spans="1:26" ht="19.5" customHeight="1" thickBot="1">
      <c r="A10" s="567"/>
      <c r="B10" s="568"/>
      <c r="C10" s="568"/>
      <c r="D10" s="568"/>
      <c r="E10" s="568"/>
      <c r="F10" s="568"/>
      <c r="G10" s="244"/>
      <c r="H10" s="244"/>
      <c r="I10" s="183"/>
      <c r="J10" s="546"/>
      <c r="K10" s="546"/>
      <c r="L10" s="183"/>
      <c r="M10" s="257"/>
      <c r="N10" s="181"/>
    </row>
    <row r="11" spans="1:26" ht="14.25" thickTop="1" thickBot="1">
      <c r="A11" s="180"/>
      <c r="B11" s="158" t="str">
        <f>G6</f>
        <v xml:space="preserve">d. </v>
      </c>
      <c r="C11" s="158" t="str">
        <f>G7</f>
        <v xml:space="preserve">d. </v>
      </c>
      <c r="D11" s="158" t="str">
        <f>G8</f>
        <v xml:space="preserve">d. </v>
      </c>
      <c r="E11" s="563"/>
      <c r="F11" s="563"/>
      <c r="G11" s="563"/>
      <c r="H11" s="563"/>
      <c r="I11" s="563"/>
      <c r="J11" s="563"/>
      <c r="K11" s="563"/>
      <c r="L11" s="563"/>
      <c r="M11" s="564"/>
      <c r="N11" s="262"/>
    </row>
    <row r="12" spans="1:26" ht="16.5" customHeight="1" thickTop="1">
      <c r="A12" s="98"/>
      <c r="B12" s="529" t="s">
        <v>93</v>
      </c>
      <c r="C12" s="530"/>
      <c r="D12" s="531"/>
      <c r="E12" s="522" t="s">
        <v>123</v>
      </c>
      <c r="F12" s="547" t="s">
        <v>9</v>
      </c>
      <c r="G12" s="548"/>
      <c r="H12" s="548"/>
      <c r="I12" s="548"/>
      <c r="J12" s="548"/>
      <c r="K12" s="549" t="s">
        <v>127</v>
      </c>
      <c r="L12" s="507" t="s">
        <v>110</v>
      </c>
      <c r="M12" s="508"/>
      <c r="N12" s="509"/>
    </row>
    <row r="13" spans="1:26" ht="53.1" customHeight="1" thickBot="1">
      <c r="A13" s="82" t="s">
        <v>10</v>
      </c>
      <c r="B13" s="191" t="s">
        <v>11</v>
      </c>
      <c r="C13" s="191" t="s">
        <v>86</v>
      </c>
      <c r="D13" s="192" t="s">
        <v>87</v>
      </c>
      <c r="E13" s="608"/>
      <c r="F13" s="188" t="s">
        <v>129</v>
      </c>
      <c r="G13" s="189" t="s">
        <v>119</v>
      </c>
      <c r="H13" s="189" t="s">
        <v>118</v>
      </c>
      <c r="I13" s="189" t="s">
        <v>120</v>
      </c>
      <c r="J13" s="190" t="s">
        <v>113</v>
      </c>
      <c r="K13" s="550"/>
      <c r="L13" s="510"/>
      <c r="M13" s="511"/>
      <c r="N13" s="512"/>
    </row>
    <row r="14" spans="1:26" s="3" customFormat="1" ht="18" customHeight="1" thickTop="1" thickBot="1">
      <c r="A14" s="284">
        <v>1</v>
      </c>
      <c r="B14" s="280"/>
      <c r="C14" s="281"/>
      <c r="D14" s="280"/>
      <c r="E14" s="307">
        <f>SUM(B14:D14)</f>
        <v>0</v>
      </c>
      <c r="F14" s="282"/>
      <c r="G14" s="280"/>
      <c r="H14" s="280"/>
      <c r="I14" s="280"/>
      <c r="J14" s="283"/>
      <c r="K14" s="477">
        <f>IF(SUM(AUG!L72+SEP!L68)&gt;40, SUM(AUG!L72+SEP!L68)-40, 0)</f>
        <v>0</v>
      </c>
      <c r="L14" s="736"/>
      <c r="M14" s="737"/>
      <c r="N14" s="738"/>
      <c r="O14" s="193"/>
      <c r="P14" s="42"/>
      <c r="Q14" s="42"/>
      <c r="R14" s="42"/>
      <c r="S14" s="42"/>
      <c r="T14" s="42"/>
      <c r="U14" s="42"/>
      <c r="V14" s="42"/>
      <c r="W14" s="42"/>
      <c r="X14" s="42"/>
      <c r="Y14" s="42"/>
      <c r="Z14" s="42"/>
    </row>
    <row r="15" spans="1:26" s="3" customFormat="1" ht="18" customHeight="1">
      <c r="A15" s="478">
        <v>2</v>
      </c>
      <c r="B15" s="475"/>
      <c r="C15" s="476"/>
      <c r="D15" s="475"/>
      <c r="E15" s="299">
        <f t="shared" ref="E15:E43" si="0">SUM(B15:D15)</f>
        <v>0</v>
      </c>
      <c r="F15" s="299"/>
      <c r="G15" s="475"/>
      <c r="H15" s="475"/>
      <c r="I15" s="475"/>
      <c r="J15" s="477"/>
      <c r="K15" s="477"/>
      <c r="L15" s="602"/>
      <c r="M15" s="603"/>
      <c r="N15" s="604"/>
      <c r="O15" s="193"/>
      <c r="P15" s="42"/>
      <c r="Q15" s="42"/>
      <c r="R15" s="42"/>
      <c r="S15" s="42"/>
      <c r="T15" s="42"/>
      <c r="U15" s="42"/>
      <c r="V15" s="42"/>
      <c r="W15" s="42"/>
      <c r="X15" s="42"/>
      <c r="Y15" s="42"/>
      <c r="Z15" s="42"/>
    </row>
    <row r="16" spans="1:26" s="3" customFormat="1" ht="18" customHeight="1" thickBot="1">
      <c r="A16" s="171">
        <v>3</v>
      </c>
      <c r="B16" s="75"/>
      <c r="C16" s="75"/>
      <c r="D16" s="75"/>
      <c r="E16" s="240">
        <f t="shared" si="0"/>
        <v>0</v>
      </c>
      <c r="F16" s="240" t="s">
        <v>96</v>
      </c>
      <c r="G16" s="238"/>
      <c r="H16" s="238"/>
      <c r="I16" s="238"/>
      <c r="J16" s="241"/>
      <c r="K16" s="271"/>
      <c r="L16" s="519" t="s">
        <v>175</v>
      </c>
      <c r="M16" s="520"/>
      <c r="N16" s="521"/>
      <c r="O16" s="193"/>
      <c r="P16" s="287"/>
      <c r="Q16" s="42"/>
      <c r="R16" s="42"/>
      <c r="S16" s="42"/>
      <c r="T16" s="42"/>
      <c r="U16" s="42"/>
      <c r="V16" s="42"/>
      <c r="W16" s="42"/>
      <c r="X16" s="42"/>
      <c r="Y16" s="42"/>
      <c r="Z16" s="42"/>
    </row>
    <row r="17" spans="1:26" s="3" customFormat="1" ht="18" customHeight="1">
      <c r="A17" s="171">
        <v>4</v>
      </c>
      <c r="B17" s="75"/>
      <c r="C17" s="75"/>
      <c r="D17" s="75"/>
      <c r="E17" s="74">
        <f t="shared" si="0"/>
        <v>0</v>
      </c>
      <c r="F17" s="240"/>
      <c r="G17" s="238"/>
      <c r="H17" s="238"/>
      <c r="I17" s="238"/>
      <c r="J17" s="241"/>
      <c r="K17" s="241"/>
      <c r="L17" s="519"/>
      <c r="M17" s="520"/>
      <c r="N17" s="521"/>
      <c r="O17" s="193"/>
      <c r="P17" s="288"/>
      <c r="Q17" s="42"/>
      <c r="R17" s="42"/>
      <c r="S17" s="42"/>
      <c r="T17" s="42"/>
      <c r="U17" s="42"/>
      <c r="V17" s="42"/>
      <c r="W17" s="42"/>
      <c r="X17" s="42"/>
      <c r="Y17" s="42"/>
      <c r="Z17" s="42"/>
    </row>
    <row r="18" spans="1:26" s="3" customFormat="1" ht="18" customHeight="1">
      <c r="A18" s="171">
        <v>5</v>
      </c>
      <c r="B18" s="79"/>
      <c r="C18" s="79"/>
      <c r="D18" s="79"/>
      <c r="E18" s="74">
        <f t="shared" si="0"/>
        <v>0</v>
      </c>
      <c r="F18" s="238"/>
      <c r="G18" s="238"/>
      <c r="H18" s="238"/>
      <c r="I18" s="238"/>
      <c r="J18" s="241"/>
      <c r="K18" s="241"/>
      <c r="L18" s="516"/>
      <c r="M18" s="517"/>
      <c r="N18" s="518"/>
      <c r="O18" s="193"/>
      <c r="P18" s="42"/>
      <c r="Q18" s="42"/>
      <c r="R18" s="42"/>
      <c r="S18" s="42"/>
      <c r="T18" s="42"/>
      <c r="U18" s="42"/>
      <c r="V18" s="42"/>
      <c r="W18" s="42"/>
      <c r="X18" s="42"/>
      <c r="Y18" s="42"/>
      <c r="Z18" s="42"/>
    </row>
    <row r="19" spans="1:26" s="3" customFormat="1" ht="18" customHeight="1">
      <c r="A19" s="171">
        <v>6</v>
      </c>
      <c r="B19" s="79"/>
      <c r="C19" s="92"/>
      <c r="D19" s="79"/>
      <c r="E19" s="74">
        <f t="shared" si="0"/>
        <v>0</v>
      </c>
      <c r="F19" s="238"/>
      <c r="G19" s="238"/>
      <c r="H19" s="238"/>
      <c r="I19" s="238"/>
      <c r="J19" s="241"/>
      <c r="K19" s="241"/>
      <c r="L19" s="516"/>
      <c r="M19" s="517"/>
      <c r="N19" s="518"/>
      <c r="O19" s="193"/>
      <c r="P19" s="42"/>
      <c r="Q19" s="42"/>
      <c r="R19" s="42"/>
      <c r="S19" s="42"/>
      <c r="T19" s="42"/>
      <c r="U19" s="42"/>
      <c r="V19" s="42"/>
      <c r="W19" s="42"/>
      <c r="X19" s="42"/>
      <c r="Y19" s="42"/>
      <c r="Z19" s="42"/>
    </row>
    <row r="20" spans="1:26" s="3" customFormat="1" ht="18" customHeight="1">
      <c r="A20" s="173">
        <v>7</v>
      </c>
      <c r="B20" s="75"/>
      <c r="C20" s="93"/>
      <c r="D20" s="75"/>
      <c r="E20" s="74">
        <f t="shared" si="0"/>
        <v>0</v>
      </c>
      <c r="F20" s="75"/>
      <c r="G20" s="75"/>
      <c r="H20" s="75"/>
      <c r="I20" s="75"/>
      <c r="J20" s="99"/>
      <c r="K20" s="201"/>
      <c r="L20" s="516"/>
      <c r="M20" s="517"/>
      <c r="N20" s="518"/>
      <c r="O20" s="193"/>
      <c r="P20" s="42"/>
      <c r="Q20" s="42"/>
      <c r="R20" s="42"/>
      <c r="S20" s="42"/>
      <c r="T20" s="42"/>
      <c r="U20" s="42"/>
      <c r="V20" s="42"/>
      <c r="W20" s="42"/>
      <c r="X20" s="42"/>
      <c r="Y20" s="42"/>
      <c r="Z20" s="42"/>
    </row>
    <row r="21" spans="1:26" s="3" customFormat="1" ht="18" customHeight="1" thickBot="1">
      <c r="A21" s="228">
        <v>8</v>
      </c>
      <c r="B21" s="229"/>
      <c r="C21" s="230"/>
      <c r="D21" s="229"/>
      <c r="E21" s="231">
        <f t="shared" si="0"/>
        <v>0</v>
      </c>
      <c r="F21" s="229"/>
      <c r="G21" s="229"/>
      <c r="H21" s="229"/>
      <c r="I21" s="229"/>
      <c r="J21" s="232"/>
      <c r="K21" s="241">
        <f>IF(SUM(E15:E21)&gt;40, SUM(E15:E21)-40, 0)</f>
        <v>0</v>
      </c>
      <c r="L21" s="513"/>
      <c r="M21" s="514"/>
      <c r="N21" s="515"/>
      <c r="O21" s="193"/>
      <c r="P21" s="42"/>
      <c r="Q21" s="42"/>
      <c r="R21" s="42"/>
      <c r="S21" s="42"/>
      <c r="T21" s="42"/>
      <c r="U21" s="42"/>
      <c r="V21" s="42"/>
      <c r="W21" s="42"/>
      <c r="X21" s="42"/>
      <c r="Y21" s="42"/>
      <c r="Z21" s="42"/>
    </row>
    <row r="22" spans="1:26" s="3" customFormat="1" ht="18" customHeight="1">
      <c r="A22" s="478">
        <v>9</v>
      </c>
      <c r="B22" s="475"/>
      <c r="C22" s="476"/>
      <c r="D22" s="475"/>
      <c r="E22" s="299">
        <f t="shared" si="0"/>
        <v>0</v>
      </c>
      <c r="F22" s="475"/>
      <c r="G22" s="475"/>
      <c r="H22" s="475"/>
      <c r="I22" s="475"/>
      <c r="J22" s="477"/>
      <c r="K22" s="477"/>
      <c r="L22" s="501"/>
      <c r="M22" s="502"/>
      <c r="N22" s="503"/>
      <c r="O22" s="193"/>
      <c r="P22" s="42"/>
      <c r="Q22" s="42"/>
      <c r="R22" s="42"/>
      <c r="S22" s="42"/>
      <c r="T22" s="42"/>
      <c r="U22" s="42"/>
      <c r="V22" s="42"/>
      <c r="W22" s="42"/>
      <c r="X22" s="42"/>
      <c r="Y22" s="42"/>
      <c r="Z22" s="42"/>
    </row>
    <row r="23" spans="1:26" s="3" customFormat="1" ht="18" customHeight="1">
      <c r="A23" s="171">
        <v>10</v>
      </c>
      <c r="B23" s="238"/>
      <c r="C23" s="239"/>
      <c r="D23" s="238"/>
      <c r="E23" s="240">
        <f t="shared" si="0"/>
        <v>0</v>
      </c>
      <c r="F23" s="238"/>
      <c r="G23" s="238"/>
      <c r="H23" s="238"/>
      <c r="I23" s="238"/>
      <c r="J23" s="241"/>
      <c r="K23" s="271"/>
      <c r="L23" s="590"/>
      <c r="M23" s="591"/>
      <c r="N23" s="592"/>
      <c r="O23" s="193"/>
      <c r="P23" s="42"/>
      <c r="Q23" s="42"/>
      <c r="R23" s="42"/>
      <c r="S23" s="42"/>
      <c r="T23" s="42"/>
      <c r="U23" s="42"/>
      <c r="V23" s="42"/>
      <c r="W23" s="42"/>
      <c r="X23" s="42"/>
      <c r="Y23" s="42"/>
      <c r="Z23" s="42"/>
    </row>
    <row r="24" spans="1:26" s="3" customFormat="1" ht="18" customHeight="1">
      <c r="A24" s="171">
        <v>11</v>
      </c>
      <c r="B24" s="79"/>
      <c r="C24" s="92"/>
      <c r="D24" s="79"/>
      <c r="E24" s="74">
        <f t="shared" si="0"/>
        <v>0</v>
      </c>
      <c r="F24" s="238"/>
      <c r="G24" s="238"/>
      <c r="H24" s="238"/>
      <c r="I24" s="238"/>
      <c r="J24" s="241"/>
      <c r="K24" s="241"/>
      <c r="L24" s="516"/>
      <c r="M24" s="517"/>
      <c r="N24" s="518"/>
      <c r="O24" s="193"/>
      <c r="P24" s="42"/>
      <c r="Q24" s="42"/>
      <c r="R24" s="42"/>
      <c r="S24" s="42"/>
      <c r="T24" s="42"/>
      <c r="U24" s="42"/>
      <c r="V24" s="42"/>
      <c r="W24" s="42"/>
      <c r="X24" s="42"/>
      <c r="Y24" s="42"/>
      <c r="Z24" s="42"/>
    </row>
    <row r="25" spans="1:26" s="3" customFormat="1" ht="18" customHeight="1">
      <c r="A25" s="171">
        <v>12</v>
      </c>
      <c r="B25" s="79"/>
      <c r="C25" s="79"/>
      <c r="D25" s="79"/>
      <c r="E25" s="74">
        <f t="shared" si="0"/>
        <v>0</v>
      </c>
      <c r="F25" s="238"/>
      <c r="G25" s="238"/>
      <c r="H25" s="238"/>
      <c r="I25" s="238"/>
      <c r="J25" s="241"/>
      <c r="K25" s="241"/>
      <c r="L25" s="516"/>
      <c r="M25" s="517"/>
      <c r="N25" s="518"/>
      <c r="O25" s="193"/>
      <c r="P25" s="42"/>
      <c r="Q25" s="42"/>
      <c r="R25" s="42"/>
      <c r="S25" s="42"/>
      <c r="T25" s="42"/>
      <c r="U25" s="42"/>
      <c r="V25" s="42"/>
      <c r="W25" s="42"/>
      <c r="X25" s="42"/>
      <c r="Y25" s="42"/>
      <c r="Z25" s="42"/>
    </row>
    <row r="26" spans="1:26" s="3" customFormat="1" ht="18" customHeight="1">
      <c r="A26" s="171">
        <v>13</v>
      </c>
      <c r="B26" s="79"/>
      <c r="C26" s="94"/>
      <c r="D26" s="88"/>
      <c r="E26" s="74">
        <f t="shared" si="0"/>
        <v>0</v>
      </c>
      <c r="F26" s="88"/>
      <c r="G26" s="88"/>
      <c r="H26" s="88"/>
      <c r="I26" s="88"/>
      <c r="J26" s="100"/>
      <c r="K26" s="100"/>
      <c r="L26" s="516"/>
      <c r="M26" s="517"/>
      <c r="N26" s="518"/>
      <c r="O26" s="193"/>
      <c r="P26" s="42"/>
      <c r="Q26" s="42"/>
      <c r="R26" s="42"/>
      <c r="S26" s="42"/>
      <c r="T26" s="42"/>
      <c r="U26" s="42"/>
      <c r="V26" s="42"/>
      <c r="W26" s="42"/>
      <c r="X26" s="42"/>
      <c r="Y26" s="42"/>
      <c r="Z26" s="42"/>
    </row>
    <row r="27" spans="1:26" s="3" customFormat="1" ht="18" customHeight="1">
      <c r="A27" s="173">
        <v>14</v>
      </c>
      <c r="B27" s="75"/>
      <c r="C27" s="93"/>
      <c r="D27" s="75"/>
      <c r="E27" s="74">
        <f t="shared" si="0"/>
        <v>0</v>
      </c>
      <c r="F27" s="75"/>
      <c r="G27" s="75"/>
      <c r="H27" s="75"/>
      <c r="I27" s="75"/>
      <c r="J27" s="99"/>
      <c r="K27" s="201"/>
      <c r="L27" s="516"/>
      <c r="M27" s="517"/>
      <c r="N27" s="518"/>
      <c r="O27" s="193"/>
      <c r="P27" s="42"/>
      <c r="Q27" s="42"/>
      <c r="R27" s="42"/>
      <c r="S27" s="42"/>
      <c r="T27" s="42"/>
      <c r="U27" s="42"/>
      <c r="V27" s="42"/>
      <c r="W27" s="42"/>
      <c r="X27" s="42"/>
      <c r="Y27" s="42"/>
      <c r="Z27" s="42"/>
    </row>
    <row r="28" spans="1:26" s="3" customFormat="1" ht="18" customHeight="1" thickBot="1">
      <c r="A28" s="228">
        <v>15</v>
      </c>
      <c r="B28" s="229"/>
      <c r="C28" s="230"/>
      <c r="D28" s="229"/>
      <c r="E28" s="231">
        <f t="shared" si="0"/>
        <v>0</v>
      </c>
      <c r="F28" s="229"/>
      <c r="G28" s="229"/>
      <c r="H28" s="229"/>
      <c r="I28" s="229"/>
      <c r="J28" s="232"/>
      <c r="K28" s="271">
        <f>IF(SUM(E22:E28)&gt;40, SUM(E22:E28)-40, 0)</f>
        <v>0</v>
      </c>
      <c r="L28" s="513"/>
      <c r="M28" s="514"/>
      <c r="N28" s="515"/>
      <c r="O28" s="193"/>
      <c r="P28" s="42"/>
      <c r="Q28" s="42"/>
      <c r="R28" s="42"/>
      <c r="S28" s="42"/>
      <c r="T28" s="42"/>
      <c r="U28" s="42"/>
      <c r="V28" s="42"/>
      <c r="W28" s="42"/>
      <c r="X28" s="42"/>
      <c r="Y28" s="42"/>
      <c r="Z28" s="42"/>
    </row>
    <row r="29" spans="1:26" s="3" customFormat="1" ht="18" customHeight="1">
      <c r="A29" s="478">
        <v>16</v>
      </c>
      <c r="B29" s="475"/>
      <c r="C29" s="475"/>
      <c r="D29" s="475"/>
      <c r="E29" s="299">
        <f t="shared" si="0"/>
        <v>0</v>
      </c>
      <c r="F29" s="299"/>
      <c r="G29" s="475"/>
      <c r="H29" s="475"/>
      <c r="I29" s="475"/>
      <c r="J29" s="477"/>
      <c r="K29" s="233"/>
      <c r="L29" s="602"/>
      <c r="M29" s="603"/>
      <c r="N29" s="604"/>
      <c r="O29" s="193"/>
      <c r="P29" s="42"/>
      <c r="Q29" s="42"/>
      <c r="R29" s="42"/>
      <c r="S29" s="42"/>
      <c r="T29" s="42"/>
      <c r="U29" s="42"/>
      <c r="V29" s="42"/>
      <c r="W29" s="42"/>
      <c r="X29" s="42"/>
      <c r="Y29" s="42"/>
      <c r="Z29" s="42"/>
    </row>
    <row r="30" spans="1:26" s="3" customFormat="1" ht="18" customHeight="1">
      <c r="A30" s="171">
        <v>17</v>
      </c>
      <c r="B30" s="238"/>
      <c r="C30" s="239"/>
      <c r="D30" s="238"/>
      <c r="E30" s="240">
        <f t="shared" si="0"/>
        <v>0</v>
      </c>
      <c r="F30" s="238"/>
      <c r="G30" s="238"/>
      <c r="H30" s="238"/>
      <c r="I30" s="238"/>
      <c r="J30" s="241"/>
      <c r="K30" s="241"/>
      <c r="L30" s="733"/>
      <c r="M30" s="734"/>
      <c r="N30" s="735"/>
      <c r="O30" s="193"/>
      <c r="P30" s="42"/>
      <c r="Q30" s="42"/>
      <c r="R30" s="42"/>
      <c r="S30" s="42"/>
      <c r="T30" s="42"/>
      <c r="U30" s="42"/>
      <c r="V30" s="42"/>
      <c r="W30" s="42"/>
      <c r="X30" s="42"/>
      <c r="Y30" s="42"/>
      <c r="Z30" s="42"/>
    </row>
    <row r="31" spans="1:26" s="3" customFormat="1" ht="18" customHeight="1">
      <c r="A31" s="172">
        <v>18</v>
      </c>
      <c r="B31" s="75"/>
      <c r="C31" s="75"/>
      <c r="D31" s="75"/>
      <c r="E31" s="74">
        <f t="shared" si="0"/>
        <v>0</v>
      </c>
      <c r="F31" s="240"/>
      <c r="G31" s="238"/>
      <c r="H31" s="238"/>
      <c r="I31" s="238"/>
      <c r="J31" s="241"/>
      <c r="K31" s="241"/>
      <c r="L31" s="576"/>
      <c r="M31" s="577"/>
      <c r="N31" s="578"/>
      <c r="O31" s="193"/>
      <c r="P31" s="42"/>
      <c r="Q31" s="42"/>
      <c r="R31" s="42"/>
      <c r="S31" s="42"/>
      <c r="T31" s="42"/>
      <c r="U31" s="42"/>
      <c r="V31" s="42"/>
      <c r="W31" s="42"/>
      <c r="X31" s="42"/>
      <c r="Y31" s="42"/>
      <c r="Z31" s="42"/>
    </row>
    <row r="32" spans="1:26" s="3" customFormat="1" ht="18" customHeight="1">
      <c r="A32" s="172">
        <v>19</v>
      </c>
      <c r="B32" s="75"/>
      <c r="C32" s="75"/>
      <c r="D32" s="75"/>
      <c r="E32" s="74">
        <f t="shared" si="0"/>
        <v>0</v>
      </c>
      <c r="F32" s="240"/>
      <c r="G32" s="238"/>
      <c r="H32" s="238"/>
      <c r="I32" s="238"/>
      <c r="J32" s="241"/>
      <c r="K32" s="241"/>
      <c r="L32" s="576"/>
      <c r="M32" s="577"/>
      <c r="N32" s="578"/>
      <c r="O32" s="193"/>
      <c r="P32" s="42"/>
      <c r="Q32" s="42"/>
      <c r="R32" s="42"/>
      <c r="S32" s="42"/>
      <c r="T32" s="42"/>
      <c r="U32" s="42"/>
      <c r="V32" s="42"/>
      <c r="W32" s="42"/>
      <c r="X32" s="42"/>
      <c r="Y32" s="42"/>
      <c r="Z32" s="42"/>
    </row>
    <row r="33" spans="1:26" s="3" customFormat="1" ht="18" customHeight="1">
      <c r="A33" s="171">
        <v>20</v>
      </c>
      <c r="B33" s="75"/>
      <c r="C33" s="75"/>
      <c r="D33" s="75"/>
      <c r="E33" s="74">
        <f t="shared" si="0"/>
        <v>0</v>
      </c>
      <c r="F33" s="88"/>
      <c r="G33" s="88"/>
      <c r="H33" s="88"/>
      <c r="I33" s="88"/>
      <c r="J33" s="100"/>
      <c r="K33" s="100"/>
      <c r="L33" s="516"/>
      <c r="M33" s="517"/>
      <c r="N33" s="518"/>
      <c r="O33" s="193"/>
      <c r="P33" s="42"/>
      <c r="Q33" s="42"/>
      <c r="R33" s="42"/>
      <c r="S33" s="42"/>
      <c r="T33" s="42"/>
      <c r="U33" s="42"/>
      <c r="V33" s="42"/>
      <c r="W33" s="42"/>
      <c r="X33" s="42"/>
      <c r="Y33" s="42"/>
      <c r="Z33" s="42"/>
    </row>
    <row r="34" spans="1:26" s="3" customFormat="1" ht="18" customHeight="1">
      <c r="A34" s="175">
        <v>21</v>
      </c>
      <c r="B34" s="75"/>
      <c r="C34" s="75"/>
      <c r="D34" s="75"/>
      <c r="E34" s="74">
        <f t="shared" si="0"/>
        <v>0</v>
      </c>
      <c r="F34" s="75"/>
      <c r="G34" s="75"/>
      <c r="H34" s="75"/>
      <c r="I34" s="75"/>
      <c r="J34" s="99"/>
      <c r="K34" s="286"/>
      <c r="L34" s="582"/>
      <c r="M34" s="583"/>
      <c r="N34" s="584"/>
      <c r="O34" s="193"/>
      <c r="P34" s="42"/>
      <c r="Q34" s="42"/>
      <c r="R34" s="42"/>
      <c r="S34" s="42"/>
      <c r="T34" s="42"/>
      <c r="U34" s="42"/>
      <c r="V34" s="42"/>
      <c r="W34" s="42"/>
      <c r="X34" s="42"/>
      <c r="Y34" s="42"/>
      <c r="Z34" s="42"/>
    </row>
    <row r="35" spans="1:26" s="3" customFormat="1" ht="18" customHeight="1" thickBot="1">
      <c r="A35" s="235">
        <v>22</v>
      </c>
      <c r="B35" s="229"/>
      <c r="C35" s="230"/>
      <c r="D35" s="229"/>
      <c r="E35" s="231">
        <f t="shared" si="0"/>
        <v>0</v>
      </c>
      <c r="F35" s="229"/>
      <c r="G35" s="229"/>
      <c r="H35" s="229"/>
      <c r="I35" s="229"/>
      <c r="J35" s="232"/>
      <c r="K35" s="234">
        <f>IF(SUM(E29:E35)&gt;40, SUM(E29:E35)-40, 0)</f>
        <v>0</v>
      </c>
      <c r="L35" s="513"/>
      <c r="M35" s="514"/>
      <c r="N35" s="515"/>
      <c r="O35" s="193"/>
      <c r="P35" s="42"/>
      <c r="Q35" s="42"/>
      <c r="R35" s="42"/>
      <c r="S35" s="42"/>
      <c r="T35" s="42"/>
      <c r="U35" s="42"/>
      <c r="V35" s="42"/>
      <c r="W35" s="42"/>
      <c r="X35" s="42"/>
      <c r="Y35" s="42"/>
      <c r="Z35" s="42"/>
    </row>
    <row r="36" spans="1:26" s="3" customFormat="1" ht="18" customHeight="1">
      <c r="A36" s="478">
        <v>23</v>
      </c>
      <c r="B36" s="475"/>
      <c r="C36" s="476"/>
      <c r="D36" s="475"/>
      <c r="E36" s="299">
        <f t="shared" si="0"/>
        <v>0</v>
      </c>
      <c r="F36" s="475"/>
      <c r="G36" s="475"/>
      <c r="H36" s="475"/>
      <c r="I36" s="475"/>
      <c r="J36" s="477"/>
      <c r="K36" s="233"/>
      <c r="L36" s="501"/>
      <c r="M36" s="502"/>
      <c r="N36" s="503"/>
      <c r="O36" s="193"/>
      <c r="P36" s="42"/>
      <c r="Q36" s="42"/>
      <c r="R36" s="42"/>
      <c r="S36" s="42"/>
      <c r="T36" s="42"/>
      <c r="U36" s="42"/>
      <c r="V36" s="42"/>
      <c r="W36" s="42"/>
      <c r="X36" s="42"/>
      <c r="Y36" s="42"/>
      <c r="Z36" s="42"/>
    </row>
    <row r="37" spans="1:26" s="3" customFormat="1" ht="18" customHeight="1">
      <c r="A37" s="171">
        <v>24</v>
      </c>
      <c r="B37" s="238"/>
      <c r="C37" s="239"/>
      <c r="D37" s="238"/>
      <c r="E37" s="240">
        <f t="shared" si="0"/>
        <v>0</v>
      </c>
      <c r="F37" s="238"/>
      <c r="G37" s="238"/>
      <c r="H37" s="238"/>
      <c r="I37" s="238"/>
      <c r="J37" s="241"/>
      <c r="K37" s="271"/>
      <c r="L37" s="590"/>
      <c r="M37" s="591"/>
      <c r="N37" s="592"/>
      <c r="O37" s="193"/>
      <c r="P37" s="42"/>
      <c r="Q37" s="42"/>
      <c r="R37" s="42"/>
      <c r="S37" s="42"/>
      <c r="T37" s="42"/>
      <c r="U37" s="42"/>
      <c r="V37" s="42"/>
      <c r="W37" s="42"/>
      <c r="X37" s="42"/>
      <c r="Y37" s="42"/>
      <c r="Z37" s="42"/>
    </row>
    <row r="38" spans="1:26" s="3" customFormat="1" ht="18" customHeight="1">
      <c r="A38" s="172">
        <v>25</v>
      </c>
      <c r="B38" s="79"/>
      <c r="C38" s="79"/>
      <c r="D38" s="79"/>
      <c r="E38" s="74">
        <f t="shared" si="0"/>
        <v>0</v>
      </c>
      <c r="F38" s="238"/>
      <c r="G38" s="238"/>
      <c r="H38" s="238"/>
      <c r="I38" s="238"/>
      <c r="J38" s="241"/>
      <c r="K38" s="241"/>
      <c r="L38" s="582"/>
      <c r="M38" s="583"/>
      <c r="N38" s="584"/>
      <c r="O38" s="193"/>
      <c r="P38" s="42"/>
      <c r="Q38" s="42"/>
      <c r="R38" s="42"/>
      <c r="S38" s="42"/>
      <c r="T38" s="42"/>
      <c r="U38" s="42"/>
      <c r="V38" s="42"/>
      <c r="W38" s="42"/>
      <c r="X38" s="42"/>
      <c r="Y38" s="42"/>
      <c r="Z38" s="42"/>
    </row>
    <row r="39" spans="1:26" s="3" customFormat="1" ht="18" customHeight="1">
      <c r="A39" s="172">
        <v>26</v>
      </c>
      <c r="B39" s="79"/>
      <c r="C39" s="79"/>
      <c r="D39" s="79"/>
      <c r="E39" s="74">
        <f t="shared" si="0"/>
        <v>0</v>
      </c>
      <c r="F39" s="238"/>
      <c r="G39" s="238"/>
      <c r="H39" s="238"/>
      <c r="I39" s="238"/>
      <c r="J39" s="241"/>
      <c r="K39" s="241"/>
      <c r="L39" s="582"/>
      <c r="M39" s="583"/>
      <c r="N39" s="584"/>
      <c r="O39" s="193"/>
      <c r="P39" s="42"/>
      <c r="Q39" s="42"/>
      <c r="R39" s="42"/>
      <c r="S39" s="42"/>
      <c r="T39" s="42"/>
      <c r="U39" s="42"/>
      <c r="V39" s="42"/>
      <c r="W39" s="42"/>
      <c r="X39" s="42"/>
      <c r="Y39" s="42"/>
      <c r="Z39" s="42"/>
    </row>
    <row r="40" spans="1:26" s="3" customFormat="1" ht="18" customHeight="1">
      <c r="A40" s="171">
        <v>27</v>
      </c>
      <c r="B40" s="79"/>
      <c r="C40" s="94"/>
      <c r="D40" s="88"/>
      <c r="E40" s="74">
        <f t="shared" si="0"/>
        <v>0</v>
      </c>
      <c r="F40" s="88"/>
      <c r="G40" s="88"/>
      <c r="H40" s="88"/>
      <c r="I40" s="88"/>
      <c r="J40" s="100"/>
      <c r="K40" s="100"/>
      <c r="L40" s="516"/>
      <c r="M40" s="517"/>
      <c r="N40" s="518"/>
      <c r="O40" s="193"/>
      <c r="P40" s="42"/>
      <c r="Q40" s="42"/>
      <c r="R40" s="42"/>
      <c r="S40" s="42"/>
      <c r="T40" s="42"/>
      <c r="U40" s="42"/>
      <c r="V40" s="42"/>
      <c r="W40" s="42"/>
      <c r="X40" s="42"/>
      <c r="Y40" s="42"/>
      <c r="Z40" s="42"/>
    </row>
    <row r="41" spans="1:26" s="3" customFormat="1" ht="18" customHeight="1">
      <c r="A41" s="175">
        <v>28</v>
      </c>
      <c r="B41" s="75"/>
      <c r="C41" s="93"/>
      <c r="D41" s="75"/>
      <c r="E41" s="74">
        <f t="shared" si="0"/>
        <v>0</v>
      </c>
      <c r="F41" s="75"/>
      <c r="G41" s="75"/>
      <c r="H41" s="75"/>
      <c r="I41" s="75"/>
      <c r="J41" s="99"/>
      <c r="K41" s="201"/>
      <c r="L41" s="516"/>
      <c r="M41" s="517"/>
      <c r="N41" s="518"/>
      <c r="O41" s="193"/>
      <c r="P41" s="42"/>
      <c r="Q41" s="42"/>
      <c r="R41" s="42"/>
      <c r="S41" s="42"/>
      <c r="T41" s="42"/>
      <c r="U41" s="42"/>
      <c r="V41" s="42"/>
      <c r="W41" s="42"/>
      <c r="X41" s="42"/>
      <c r="Y41" s="42"/>
      <c r="Z41" s="42"/>
    </row>
    <row r="42" spans="1:26" s="3" customFormat="1" ht="18" customHeight="1" thickBot="1">
      <c r="A42" s="235">
        <v>29</v>
      </c>
      <c r="B42" s="229"/>
      <c r="C42" s="230"/>
      <c r="D42" s="229"/>
      <c r="E42" s="231">
        <f t="shared" si="0"/>
        <v>0</v>
      </c>
      <c r="F42" s="229"/>
      <c r="G42" s="229"/>
      <c r="H42" s="229"/>
      <c r="I42" s="229"/>
      <c r="J42" s="232"/>
      <c r="K42" s="234">
        <f>IF(SUM(E36:E42)&gt;40, SUM(E36:E42)-40, 0)</f>
        <v>0</v>
      </c>
      <c r="L42" s="513"/>
      <c r="M42" s="514"/>
      <c r="N42" s="515"/>
      <c r="O42" s="193"/>
      <c r="P42" s="42"/>
      <c r="Q42" s="42"/>
      <c r="R42" s="42"/>
      <c r="S42" s="42"/>
      <c r="T42" s="42"/>
      <c r="U42" s="42"/>
      <c r="V42" s="42"/>
      <c r="W42" s="42"/>
      <c r="X42" s="42"/>
      <c r="Y42" s="42"/>
      <c r="Z42" s="42"/>
    </row>
    <row r="43" spans="1:26" s="3" customFormat="1" ht="18" customHeight="1">
      <c r="A43" s="154">
        <v>30</v>
      </c>
      <c r="B43" s="238"/>
      <c r="C43" s="239"/>
      <c r="D43" s="238"/>
      <c r="E43" s="240">
        <f t="shared" si="0"/>
        <v>0</v>
      </c>
      <c r="F43" s="238"/>
      <c r="G43" s="238"/>
      <c r="H43" s="238"/>
      <c r="I43" s="238"/>
      <c r="J43" s="241"/>
      <c r="K43" s="271"/>
      <c r="L43" s="498"/>
      <c r="M43" s="499"/>
      <c r="N43" s="500"/>
      <c r="O43" s="193"/>
      <c r="P43" s="42"/>
      <c r="Q43" s="42"/>
      <c r="R43" s="42"/>
      <c r="S43" s="42"/>
      <c r="T43" s="42"/>
      <c r="U43" s="42"/>
      <c r="V43" s="42"/>
      <c r="W43" s="42"/>
      <c r="X43" s="42"/>
      <c r="Y43" s="42"/>
      <c r="Z43" s="42"/>
    </row>
    <row r="44" spans="1:26" s="3" customFormat="1" ht="18" customHeight="1">
      <c r="A44" s="171"/>
      <c r="B44" s="79"/>
      <c r="C44" s="92"/>
      <c r="D44" s="79"/>
      <c r="E44" s="240"/>
      <c r="F44" s="238"/>
      <c r="G44" s="238"/>
      <c r="H44" s="238"/>
      <c r="I44" s="238"/>
      <c r="J44" s="241"/>
      <c r="K44" s="99"/>
      <c r="L44" s="582"/>
      <c r="M44" s="583"/>
      <c r="N44" s="584"/>
      <c r="O44" s="193"/>
      <c r="P44" s="42"/>
      <c r="Q44" s="42"/>
      <c r="R44" s="42"/>
      <c r="S44" s="42"/>
      <c r="T44" s="42"/>
      <c r="U44" s="42"/>
      <c r="V44" s="42"/>
      <c r="W44" s="42"/>
      <c r="X44" s="42"/>
      <c r="Y44" s="42"/>
      <c r="Z44" s="42"/>
    </row>
    <row r="45" spans="1:26" s="3" customFormat="1" ht="18" customHeight="1" thickBot="1">
      <c r="A45" s="76"/>
      <c r="B45" s="84"/>
      <c r="C45" s="186"/>
      <c r="D45" s="187"/>
      <c r="E45" s="80"/>
      <c r="F45" s="78"/>
      <c r="G45" s="77"/>
      <c r="H45" s="78"/>
      <c r="I45" s="77"/>
      <c r="J45" s="101"/>
      <c r="K45" s="182"/>
      <c r="L45" s="593"/>
      <c r="M45" s="594"/>
      <c r="N45" s="595"/>
      <c r="O45" s="193"/>
      <c r="P45" s="42"/>
      <c r="Q45" s="42"/>
      <c r="R45" s="42"/>
      <c r="S45" s="42"/>
      <c r="T45" s="42"/>
      <c r="U45" s="42"/>
      <c r="V45" s="42"/>
      <c r="W45" s="42"/>
      <c r="X45" s="42"/>
      <c r="Y45" s="42"/>
      <c r="Z45" s="42"/>
    </row>
    <row r="46" spans="1:26" ht="18" customHeight="1" thickTop="1" thickBot="1">
      <c r="A46" s="97" t="s">
        <v>12</v>
      </c>
      <c r="B46" s="86">
        <f>SUM(B14:B44)</f>
        <v>0</v>
      </c>
      <c r="C46" s="85">
        <f>SUM(C14:C44)</f>
        <v>0</v>
      </c>
      <c r="D46" s="85">
        <f>SUM(D14:D44)</f>
        <v>0</v>
      </c>
      <c r="E46" s="83">
        <f t="shared" ref="E46:K46" si="1">SUM(E14:E44)</f>
        <v>0</v>
      </c>
      <c r="F46" s="72">
        <f t="shared" si="1"/>
        <v>0</v>
      </c>
      <c r="G46" s="73">
        <f t="shared" si="1"/>
        <v>0</v>
      </c>
      <c r="H46" s="176">
        <f t="shared" si="1"/>
        <v>0</v>
      </c>
      <c r="I46" s="177">
        <f t="shared" si="1"/>
        <v>0</v>
      </c>
      <c r="J46" s="184">
        <f>SUM(J14:J44)</f>
        <v>0</v>
      </c>
      <c r="K46" s="176">
        <f t="shared" si="1"/>
        <v>0</v>
      </c>
      <c r="L46" s="585"/>
      <c r="M46" s="586"/>
      <c r="N46" s="259"/>
    </row>
    <row r="47" spans="1:26" ht="16.5" thickTop="1">
      <c r="A47" s="39" t="s">
        <v>13</v>
      </c>
      <c r="B47" s="40"/>
      <c r="C47" s="81"/>
      <c r="D47" s="108"/>
      <c r="E47" s="108"/>
      <c r="F47" s="109"/>
      <c r="G47" s="108"/>
      <c r="H47" s="108"/>
      <c r="I47" s="108"/>
      <c r="J47" s="109"/>
      <c r="K47" s="108"/>
      <c r="L47" s="197"/>
      <c r="M47" s="250"/>
      <c r="N47" s="259"/>
    </row>
    <row r="48" spans="1:26" ht="18">
      <c r="A48" s="113"/>
      <c r="B48" s="110"/>
      <c r="C48" s="110"/>
      <c r="D48" s="110"/>
      <c r="E48" s="110"/>
      <c r="F48" s="545"/>
      <c r="G48" s="545"/>
      <c r="H48" s="545"/>
      <c r="I48" s="545"/>
      <c r="J48" s="198"/>
      <c r="K48" s="198"/>
      <c r="L48" s="198"/>
      <c r="M48" s="251"/>
      <c r="N48" s="259"/>
    </row>
    <row r="49" spans="1:14" s="131" customFormat="1">
      <c r="A49" s="41" t="s">
        <v>14</v>
      </c>
      <c r="B49" s="2"/>
      <c r="C49" s="111"/>
      <c r="D49" s="543" t="s">
        <v>10</v>
      </c>
      <c r="E49" s="543"/>
      <c r="F49" s="545"/>
      <c r="G49" s="545"/>
      <c r="H49" s="545"/>
      <c r="I49" s="545"/>
      <c r="J49" s="246"/>
      <c r="K49" s="198"/>
      <c r="L49" s="198"/>
      <c r="M49" s="251"/>
      <c r="N49" s="265"/>
    </row>
    <row r="50" spans="1:14" s="131" customFormat="1">
      <c r="A50" s="180"/>
      <c r="B50" s="193"/>
      <c r="C50" s="193"/>
      <c r="D50" s="193"/>
      <c r="E50" s="193"/>
      <c r="F50" s="545"/>
      <c r="G50" s="545"/>
      <c r="H50" s="545"/>
      <c r="I50" s="545"/>
      <c r="J50" s="542"/>
      <c r="K50" s="198"/>
      <c r="L50" s="198"/>
      <c r="M50" s="251"/>
      <c r="N50" s="266"/>
    </row>
    <row r="51" spans="1:14" s="131" customFormat="1" ht="15.95" customHeight="1">
      <c r="A51" s="112"/>
      <c r="B51" s="105"/>
      <c r="C51" s="105"/>
      <c r="D51" s="105"/>
      <c r="E51" s="105"/>
      <c r="F51" s="544"/>
      <c r="G51" s="544"/>
      <c r="H51" s="544"/>
      <c r="I51" s="544"/>
      <c r="J51" s="542"/>
      <c r="K51" s="199"/>
      <c r="L51" s="199"/>
      <c r="M51" s="252"/>
      <c r="N51" s="260"/>
    </row>
    <row r="52" spans="1:14" s="131" customFormat="1" ht="15.95" customHeight="1">
      <c r="A52" s="41" t="s">
        <v>16</v>
      </c>
      <c r="B52" s="111"/>
      <c r="C52" s="111"/>
      <c r="D52" s="543" t="s">
        <v>10</v>
      </c>
      <c r="E52" s="543"/>
      <c r="F52" s="544"/>
      <c r="G52" s="544"/>
      <c r="H52" s="544"/>
      <c r="I52" s="544"/>
      <c r="J52" s="542"/>
      <c r="K52" s="199"/>
      <c r="L52" s="199"/>
      <c r="M52" s="253"/>
      <c r="N52" s="267"/>
    </row>
    <row r="53" spans="1:14" s="131" customFormat="1" ht="15.95" customHeight="1">
      <c r="A53" s="180"/>
      <c r="B53" s="193"/>
      <c r="C53" s="193"/>
      <c r="D53" s="193"/>
      <c r="E53" s="193"/>
      <c r="F53" s="544"/>
      <c r="G53" s="544"/>
      <c r="H53" s="544"/>
      <c r="I53" s="544"/>
      <c r="J53" s="170"/>
      <c r="K53" s="199"/>
      <c r="L53" s="199"/>
      <c r="M53" s="252"/>
      <c r="N53" s="267"/>
    </row>
    <row r="54" spans="1:14" s="131" customFormat="1" ht="15.95" customHeight="1">
      <c r="A54" s="112"/>
      <c r="B54" s="105"/>
      <c r="C54" s="105"/>
      <c r="D54" s="105"/>
      <c r="E54" s="105"/>
      <c r="F54" s="544"/>
      <c r="G54" s="544"/>
      <c r="H54" s="544"/>
      <c r="I54" s="544"/>
      <c r="J54" s="199"/>
      <c r="K54" s="199"/>
      <c r="L54" s="199"/>
      <c r="M54" s="253"/>
      <c r="N54" s="267"/>
    </row>
    <row r="55" spans="1:14" s="131" customFormat="1" ht="15.95" customHeight="1">
      <c r="A55" s="41" t="s">
        <v>16</v>
      </c>
      <c r="B55" s="111"/>
      <c r="C55" s="111"/>
      <c r="D55" s="543" t="s">
        <v>10</v>
      </c>
      <c r="E55" s="543"/>
      <c r="F55" s="544"/>
      <c r="G55" s="544"/>
      <c r="H55" s="544"/>
      <c r="I55" s="544"/>
      <c r="J55" s="199"/>
      <c r="K55" s="199"/>
      <c r="L55" s="199"/>
      <c r="M55" s="252"/>
      <c r="N55" s="267"/>
    </row>
    <row r="56" spans="1:14" s="131" customFormat="1" ht="13.5" customHeight="1">
      <c r="A56" s="194"/>
      <c r="B56" s="106"/>
      <c r="C56" s="106"/>
      <c r="D56" s="106"/>
      <c r="E56" s="106"/>
      <c r="F56" s="106"/>
      <c r="G56" s="106"/>
      <c r="H56" s="106"/>
      <c r="I56" s="106"/>
      <c r="J56" s="106"/>
      <c r="K56" s="106"/>
      <c r="L56" s="119"/>
      <c r="M56" s="254"/>
      <c r="N56" s="267"/>
    </row>
    <row r="57" spans="1:14" s="131" customFormat="1" ht="13.5" customHeight="1">
      <c r="A57" s="195" t="s">
        <v>109</v>
      </c>
      <c r="B57" s="38">
        <f>+E46</f>
        <v>0</v>
      </c>
      <c r="C57" s="106"/>
      <c r="D57" s="106"/>
      <c r="E57" s="43"/>
      <c r="F57" s="44"/>
      <c r="G57" s="45"/>
      <c r="H57" s="45"/>
      <c r="I57" s="46"/>
      <c r="J57" s="46"/>
      <c r="K57" s="46"/>
      <c r="L57" s="534"/>
      <c r="M57" s="535"/>
      <c r="N57" s="267"/>
    </row>
    <row r="58" spans="1:14" s="131" customFormat="1" ht="13.5" customHeight="1">
      <c r="A58" s="196" t="s">
        <v>15</v>
      </c>
      <c r="B58" s="38">
        <f>G46</f>
        <v>0</v>
      </c>
      <c r="C58" s="106"/>
      <c r="D58" s="106"/>
      <c r="E58" s="43"/>
      <c r="F58" s="44"/>
      <c r="G58" s="45"/>
      <c r="H58" s="45"/>
      <c r="I58" s="46"/>
      <c r="J58" s="46"/>
      <c r="K58" s="46"/>
      <c r="L58" s="534"/>
      <c r="M58" s="535"/>
      <c r="N58" s="266"/>
    </row>
    <row r="59" spans="1:14" s="131" customFormat="1" ht="13.5" customHeight="1">
      <c r="A59" s="196" t="s">
        <v>21</v>
      </c>
      <c r="B59" s="38">
        <f>H46</f>
        <v>0</v>
      </c>
      <c r="C59" s="106"/>
      <c r="D59" s="106"/>
      <c r="E59" s="43"/>
      <c r="F59" s="44"/>
      <c r="G59" s="47"/>
      <c r="H59" s="47"/>
      <c r="I59" s="47"/>
      <c r="J59" s="47"/>
      <c r="K59" s="47"/>
      <c r="L59" s="534"/>
      <c r="M59" s="535"/>
      <c r="N59" s="260"/>
    </row>
    <row r="60" spans="1:14" s="131" customFormat="1" ht="13.5" customHeight="1" thickBot="1">
      <c r="A60" s="196" t="s">
        <v>22</v>
      </c>
      <c r="B60" s="38">
        <f>I46</f>
        <v>0</v>
      </c>
      <c r="C60" s="472"/>
      <c r="D60" s="532" t="s">
        <v>17</v>
      </c>
      <c r="E60" s="532"/>
      <c r="F60" s="532"/>
      <c r="G60" s="532"/>
      <c r="H60" s="532"/>
      <c r="I60" s="532"/>
      <c r="J60" s="532"/>
      <c r="K60" s="532"/>
      <c r="L60" s="532"/>
      <c r="M60" s="533"/>
      <c r="N60" s="268"/>
    </row>
    <row r="61" spans="1:14" s="131" customFormat="1" ht="27.75" customHeight="1" thickTop="1" thickBot="1">
      <c r="A61" s="196" t="s">
        <v>112</v>
      </c>
      <c r="B61" s="38">
        <f>J46</f>
        <v>0</v>
      </c>
      <c r="C61" s="50"/>
      <c r="D61" s="51"/>
      <c r="E61" s="160" t="s">
        <v>4</v>
      </c>
      <c r="F61" s="161" t="s">
        <v>109</v>
      </c>
      <c r="G61" s="162" t="s">
        <v>200</v>
      </c>
      <c r="H61" s="245" t="s">
        <v>199</v>
      </c>
      <c r="I61" s="163" t="s">
        <v>124</v>
      </c>
      <c r="J61" s="164" t="s">
        <v>121</v>
      </c>
      <c r="K61" s="164" t="s">
        <v>122</v>
      </c>
      <c r="L61" s="164" t="s">
        <v>168</v>
      </c>
      <c r="M61" s="248" t="s">
        <v>109</v>
      </c>
      <c r="N61" s="270" t="s">
        <v>170</v>
      </c>
    </row>
    <row r="62" spans="1:14" s="131" customFormat="1" ht="18.75" customHeight="1" thickTop="1">
      <c r="A62" s="196" t="s">
        <v>169</v>
      </c>
      <c r="B62" s="227">
        <f>K46</f>
        <v>0</v>
      </c>
      <c r="C62" s="159" t="str">
        <f>B11</f>
        <v xml:space="preserve">d. </v>
      </c>
      <c r="D62" s="87" t="s">
        <v>18</v>
      </c>
      <c r="E62" s="165">
        <f>M6</f>
        <v>0</v>
      </c>
      <c r="F62" s="166">
        <f>B46</f>
        <v>0</v>
      </c>
      <c r="G62" s="485">
        <f>MROUND(H62,0.25)</f>
        <v>0</v>
      </c>
      <c r="H62" s="484"/>
      <c r="I62" s="308"/>
      <c r="J62" s="309"/>
      <c r="K62" s="309"/>
      <c r="L62" s="309"/>
      <c r="M62" s="301">
        <f>F62+G62+I62+J62+K62-L62</f>
        <v>0</v>
      </c>
      <c r="N62" s="300"/>
    </row>
    <row r="63" spans="1:14" s="131" customFormat="1" ht="15.75">
      <c r="A63" s="196" t="s">
        <v>130</v>
      </c>
      <c r="B63" s="38">
        <f>F46</f>
        <v>0</v>
      </c>
      <c r="C63" s="159" t="str">
        <f>C11</f>
        <v xml:space="preserve">d. </v>
      </c>
      <c r="D63" s="87" t="s">
        <v>19</v>
      </c>
      <c r="E63" s="167">
        <f>M7</f>
        <v>0</v>
      </c>
      <c r="F63" s="168">
        <f>C46</f>
        <v>0</v>
      </c>
      <c r="G63" s="485">
        <f>MROUND(H63,0.25)</f>
        <v>0</v>
      </c>
      <c r="H63" s="484"/>
      <c r="I63" s="308"/>
      <c r="J63" s="309"/>
      <c r="K63" s="309"/>
      <c r="L63" s="309"/>
      <c r="M63" s="302">
        <f>F63+G63+I63+J63+K63-L63</f>
        <v>0</v>
      </c>
      <c r="N63" s="303"/>
    </row>
    <row r="64" spans="1:14" s="131" customFormat="1" ht="16.5" thickBot="1">
      <c r="A64" s="4"/>
      <c r="B64" s="38"/>
      <c r="C64" s="159" t="str">
        <f>D11</f>
        <v xml:space="preserve">d. </v>
      </c>
      <c r="D64" s="87" t="s">
        <v>20</v>
      </c>
      <c r="E64" s="167">
        <f>M8</f>
        <v>0</v>
      </c>
      <c r="F64" s="168">
        <f>D46</f>
        <v>0</v>
      </c>
      <c r="G64" s="485">
        <f>MROUND(H64,0.25)</f>
        <v>0</v>
      </c>
      <c r="H64" s="484"/>
      <c r="I64" s="310"/>
      <c r="J64" s="311"/>
      <c r="K64" s="311"/>
      <c r="L64" s="311"/>
      <c r="M64" s="304">
        <f>F64+G64+I64+J64+K64-L64</f>
        <v>0</v>
      </c>
      <c r="N64" s="305"/>
    </row>
    <row r="65" spans="1:14" s="131" customFormat="1" ht="16.5" thickTop="1">
      <c r="A65" s="5"/>
      <c r="B65" s="38">
        <f>B57+B58+B59+B60+B61-B62+B63</f>
        <v>0</v>
      </c>
      <c r="C65" s="48"/>
      <c r="D65" s="49"/>
      <c r="E65" s="169">
        <f>SUM(E62:E64)</f>
        <v>0</v>
      </c>
      <c r="F65" s="170">
        <f>SUM(F62:F64)</f>
        <v>0</v>
      </c>
      <c r="G65" s="170">
        <f>SUM(G62:G64)</f>
        <v>0</v>
      </c>
      <c r="H65" s="170">
        <f>F46</f>
        <v>0</v>
      </c>
      <c r="I65" s="263">
        <f>G46</f>
        <v>0</v>
      </c>
      <c r="J65" s="263">
        <f>H46</f>
        <v>0</v>
      </c>
      <c r="K65" s="263">
        <f>I46</f>
        <v>0</v>
      </c>
      <c r="L65" s="263">
        <f>K46</f>
        <v>0</v>
      </c>
      <c r="M65" s="264">
        <f>SUM(M62:M64)</f>
        <v>0</v>
      </c>
      <c r="N65" s="269"/>
    </row>
    <row r="66" spans="1:14" s="131" customFormat="1" ht="13.5" thickBot="1">
      <c r="A66" s="96"/>
      <c r="B66" s="95"/>
      <c r="C66" s="95"/>
      <c r="D66" s="95"/>
      <c r="E66" s="95"/>
      <c r="F66" s="95"/>
      <c r="G66" s="95"/>
      <c r="H66" s="95"/>
      <c r="I66" s="95"/>
      <c r="J66" s="95"/>
      <c r="K66" s="95"/>
      <c r="L66" s="120"/>
      <c r="M66" s="249"/>
      <c r="N66" s="260"/>
    </row>
    <row r="67" spans="1:14" s="131" customFormat="1" ht="13.5" thickTop="1">
      <c r="A67" s="42"/>
      <c r="B67" s="42"/>
      <c r="C67" s="42"/>
      <c r="D67" s="42"/>
      <c r="E67" s="42"/>
      <c r="F67" s="42"/>
      <c r="G67" s="42"/>
      <c r="H67" s="42"/>
      <c r="I67" s="42"/>
      <c r="J67" s="42"/>
      <c r="K67" s="42"/>
      <c r="L67" s="121"/>
      <c r="M67" s="123"/>
      <c r="N67" s="261"/>
    </row>
    <row r="68" spans="1:14" s="131" customFormat="1">
      <c r="A68" s="15"/>
      <c r="B68" s="15"/>
      <c r="C68" s="15"/>
      <c r="D68" s="15"/>
      <c r="E68" s="15"/>
      <c r="F68" s="15"/>
      <c r="G68" s="15"/>
      <c r="H68" s="57"/>
      <c r="I68" s="57"/>
      <c r="J68" s="57"/>
      <c r="K68" s="42"/>
      <c r="L68" s="237">
        <f>E14</f>
        <v>0</v>
      </c>
      <c r="M68" s="123"/>
    </row>
    <row r="69" spans="1:14" s="131" customFormat="1" ht="13.5" thickBot="1">
      <c r="A69" s="3"/>
      <c r="C69" s="16"/>
      <c r="D69" s="17" t="s">
        <v>24</v>
      </c>
      <c r="E69" s="18" t="s">
        <v>25</v>
      </c>
      <c r="F69" s="17" t="s">
        <v>26</v>
      </c>
      <c r="G69" s="17" t="s">
        <v>27</v>
      </c>
      <c r="H69" s="17" t="s">
        <v>28</v>
      </c>
      <c r="I69" s="42"/>
      <c r="J69" s="64" t="s">
        <v>94</v>
      </c>
      <c r="K69" s="42"/>
      <c r="L69" s="121"/>
      <c r="M69" s="123"/>
    </row>
    <row r="70" spans="1:14" s="131" customFormat="1" ht="15.75" thickTop="1">
      <c r="A70" s="107" t="s">
        <v>97</v>
      </c>
      <c r="B70" s="107"/>
      <c r="C70" s="23" t="s">
        <v>33</v>
      </c>
      <c r="D70" s="23">
        <v>5.7692E-2</v>
      </c>
      <c r="E70" s="22">
        <f>160*0.057692</f>
        <v>9.2307199999999998</v>
      </c>
      <c r="F70" s="22">
        <f>168*0.057692</f>
        <v>9.6922560000000004</v>
      </c>
      <c r="G70" s="22">
        <f>176*0.057692</f>
        <v>10.153791999999999</v>
      </c>
      <c r="H70" s="58">
        <f>184*0.057692</f>
        <v>10.615328</v>
      </c>
      <c r="I70" s="60"/>
      <c r="J70" s="65">
        <v>240</v>
      </c>
      <c r="K70" s="56"/>
      <c r="L70" s="69"/>
      <c r="M70" s="124"/>
    </row>
    <row r="71" spans="1:14" s="131" customFormat="1" ht="14.25">
      <c r="A71" s="3"/>
      <c r="B71" s="20" t="s">
        <v>21</v>
      </c>
      <c r="C71" s="23" t="s">
        <v>33</v>
      </c>
      <c r="D71" s="23">
        <v>4.6154000000000001E-2</v>
      </c>
      <c r="E71" s="22">
        <f>160*0.046154</f>
        <v>7.3846400000000001</v>
      </c>
      <c r="F71" s="22">
        <f>168*0.046154</f>
        <v>7.7538720000000003</v>
      </c>
      <c r="G71" s="22">
        <f>176*0.046154</f>
        <v>8.1231039999999997</v>
      </c>
      <c r="H71" s="22">
        <f>184*0.046154</f>
        <v>8.4923359999999999</v>
      </c>
      <c r="I71" s="59"/>
      <c r="J71" s="66"/>
      <c r="K71" s="56"/>
      <c r="L71" s="69"/>
      <c r="M71" s="124"/>
    </row>
    <row r="72" spans="1:14" s="131" customFormat="1">
      <c r="A72" s="21"/>
      <c r="B72" s="21"/>
      <c r="C72" s="21"/>
      <c r="D72" s="21"/>
      <c r="E72" s="21"/>
      <c r="F72" s="21"/>
      <c r="G72" s="21"/>
      <c r="H72" s="21"/>
      <c r="I72" s="21"/>
      <c r="J72" s="67"/>
      <c r="K72" s="42"/>
      <c r="L72" s="237">
        <f>E43</f>
        <v>0</v>
      </c>
      <c r="M72" s="123"/>
    </row>
    <row r="73" spans="1:14" s="131" customFormat="1">
      <c r="A73" s="15"/>
      <c r="B73" s="15"/>
      <c r="C73" s="15"/>
      <c r="D73" s="15"/>
      <c r="E73" s="15"/>
      <c r="F73" s="15"/>
      <c r="G73" s="15"/>
      <c r="H73" s="57"/>
      <c r="I73" s="57"/>
      <c r="J73" s="68"/>
      <c r="K73" s="42"/>
      <c r="L73" s="121"/>
      <c r="M73" s="123"/>
    </row>
    <row r="74" spans="1:14" s="131" customFormat="1" ht="13.5" thickBot="1">
      <c r="A74" s="16"/>
      <c r="C74" s="16"/>
      <c r="D74" s="17" t="s">
        <v>24</v>
      </c>
      <c r="E74" s="18" t="s">
        <v>25</v>
      </c>
      <c r="F74" s="17" t="s">
        <v>26</v>
      </c>
      <c r="G74" s="17" t="s">
        <v>27</v>
      </c>
      <c r="H74" s="17" t="s">
        <v>28</v>
      </c>
      <c r="I74" s="61"/>
      <c r="J74" s="64" t="s">
        <v>94</v>
      </c>
      <c r="K74" s="42"/>
      <c r="L74" s="121"/>
      <c r="M74" s="123"/>
    </row>
    <row r="75" spans="1:14" s="131" customFormat="1" ht="15.75" thickTop="1">
      <c r="A75" s="107" t="s">
        <v>98</v>
      </c>
      <c r="B75" s="107"/>
      <c r="C75" s="23" t="s">
        <v>33</v>
      </c>
      <c r="D75" s="23">
        <v>6.9231000000000001E-2</v>
      </c>
      <c r="E75" s="22" t="s">
        <v>29</v>
      </c>
      <c r="F75" s="22">
        <v>11.630808</v>
      </c>
      <c r="G75" s="22">
        <v>12.184656</v>
      </c>
      <c r="H75" s="22">
        <v>12.738504000000001</v>
      </c>
      <c r="I75" s="56"/>
      <c r="J75" s="65">
        <v>288</v>
      </c>
      <c r="K75" s="56"/>
      <c r="L75" s="69"/>
      <c r="M75" s="124"/>
    </row>
    <row r="76" spans="1:14" s="131" customFormat="1" ht="14.25">
      <c r="A76" s="19"/>
      <c r="B76" s="20" t="s">
        <v>21</v>
      </c>
      <c r="C76" s="23" t="s">
        <v>33</v>
      </c>
      <c r="D76" s="23">
        <v>4.6154000000000001E-2</v>
      </c>
      <c r="E76" s="24">
        <f>160*0.046154</f>
        <v>7.3846400000000001</v>
      </c>
      <c r="F76" s="24">
        <f>168*0.046154</f>
        <v>7.7538720000000003</v>
      </c>
      <c r="G76" s="24">
        <f>176*0.046154</f>
        <v>8.1231039999999997</v>
      </c>
      <c r="H76" s="24">
        <f>184*0.046154</f>
        <v>8.4923359999999999</v>
      </c>
      <c r="I76" s="59"/>
      <c r="J76" s="69"/>
      <c r="K76" s="56"/>
      <c r="L76" s="69"/>
      <c r="M76" s="124"/>
    </row>
    <row r="77" spans="1:14" s="131" customFormat="1">
      <c r="A77" s="21"/>
      <c r="B77" s="21"/>
      <c r="C77" s="21"/>
      <c r="D77" s="21"/>
      <c r="E77" s="21"/>
      <c r="F77" s="21"/>
      <c r="G77" s="21"/>
      <c r="H77" s="21"/>
      <c r="I77" s="21"/>
      <c r="J77" s="67"/>
      <c r="K77" s="42"/>
      <c r="L77" s="121"/>
      <c r="M77" s="123"/>
    </row>
    <row r="78" spans="1:14" s="131" customFormat="1">
      <c r="A78" s="15"/>
      <c r="B78" s="15"/>
      <c r="C78" s="15"/>
      <c r="D78" s="15"/>
      <c r="E78" s="15"/>
      <c r="F78" s="15"/>
      <c r="G78" s="15"/>
      <c r="H78" s="15"/>
      <c r="I78" s="57"/>
      <c r="J78" s="68"/>
      <c r="K78" s="42"/>
      <c r="L78" s="121"/>
      <c r="M78" s="123"/>
    </row>
    <row r="79" spans="1:14" s="131" customFormat="1" ht="13.5" thickBot="1">
      <c r="A79" s="16"/>
      <c r="C79" s="16"/>
      <c r="D79" s="17" t="s">
        <v>24</v>
      </c>
      <c r="E79" s="18" t="s">
        <v>25</v>
      </c>
      <c r="F79" s="17" t="s">
        <v>26</v>
      </c>
      <c r="G79" s="17" t="s">
        <v>27</v>
      </c>
      <c r="H79" s="17" t="s">
        <v>28</v>
      </c>
      <c r="I79" s="42"/>
      <c r="J79" s="70" t="s">
        <v>94</v>
      </c>
      <c r="K79" s="42"/>
      <c r="L79" s="121"/>
      <c r="M79" s="123"/>
    </row>
    <row r="80" spans="1:14" s="131" customFormat="1" ht="15.75" thickTop="1">
      <c r="A80" s="107" t="s">
        <v>99</v>
      </c>
      <c r="B80" s="107"/>
      <c r="C80" s="23" t="s">
        <v>33</v>
      </c>
      <c r="D80" s="23">
        <v>8.0768999999999994E-2</v>
      </c>
      <c r="E80" s="22">
        <f>160*D80</f>
        <v>12.923039999999999</v>
      </c>
      <c r="F80" s="22">
        <f>168*D80</f>
        <v>13.569191999999999</v>
      </c>
      <c r="G80" s="22">
        <f>176*D80</f>
        <v>14.215343999999998</v>
      </c>
      <c r="H80" s="22">
        <f>184*D80</f>
        <v>14.861495999999999</v>
      </c>
      <c r="I80" s="60"/>
      <c r="J80" s="71">
        <v>336</v>
      </c>
      <c r="K80" s="56"/>
      <c r="L80" s="69"/>
      <c r="M80" s="124"/>
    </row>
    <row r="81" spans="1:13" s="131" customFormat="1" ht="14.25">
      <c r="A81" s="19"/>
      <c r="B81" s="20" t="s">
        <v>21</v>
      </c>
      <c r="C81" s="23" t="s">
        <v>33</v>
      </c>
      <c r="D81" s="23">
        <v>4.6154000000000001E-2</v>
      </c>
      <c r="E81" s="24">
        <f>160*0.046154</f>
        <v>7.3846400000000001</v>
      </c>
      <c r="F81" s="24">
        <f>168*0.046154</f>
        <v>7.7538720000000003</v>
      </c>
      <c r="G81" s="24">
        <f>176*0.046154</f>
        <v>8.1231039999999997</v>
      </c>
      <c r="H81" s="24">
        <f>184*0.046154</f>
        <v>8.4923359999999999</v>
      </c>
      <c r="I81" s="59"/>
      <c r="J81" s="69"/>
      <c r="K81" s="56"/>
      <c r="L81" s="69"/>
      <c r="M81" s="124"/>
    </row>
    <row r="82" spans="1:13" s="131" customFormat="1">
      <c r="A82" s="21"/>
      <c r="B82" s="21"/>
      <c r="C82" s="21"/>
      <c r="D82" s="21"/>
      <c r="E82" s="21"/>
      <c r="F82" s="21"/>
      <c r="G82" s="21"/>
      <c r="H82" s="21"/>
      <c r="I82" s="21"/>
      <c r="J82" s="67"/>
      <c r="K82" s="42"/>
      <c r="L82" s="121"/>
      <c r="M82" s="123"/>
    </row>
    <row r="83" spans="1:13" s="131" customFormat="1">
      <c r="A83" s="15"/>
      <c r="B83" s="15"/>
      <c r="C83" s="15"/>
      <c r="D83" s="15"/>
      <c r="E83" s="15"/>
      <c r="F83" s="15"/>
      <c r="G83" s="15"/>
      <c r="H83" s="15"/>
      <c r="I83" s="57"/>
      <c r="J83" s="68"/>
      <c r="K83" s="42"/>
      <c r="L83" s="121"/>
      <c r="M83" s="123"/>
    </row>
    <row r="84" spans="1:13" s="131" customFormat="1" ht="13.5" thickBot="1">
      <c r="A84" s="16"/>
      <c r="C84" s="16"/>
      <c r="D84" s="17" t="s">
        <v>24</v>
      </c>
      <c r="E84" s="18" t="s">
        <v>25</v>
      </c>
      <c r="F84" s="17" t="s">
        <v>26</v>
      </c>
      <c r="G84" s="17" t="s">
        <v>27</v>
      </c>
      <c r="H84" s="62" t="s">
        <v>28</v>
      </c>
      <c r="I84" s="42"/>
      <c r="J84" s="64" t="s">
        <v>94</v>
      </c>
      <c r="K84" s="42"/>
      <c r="L84" s="121"/>
      <c r="M84" s="123"/>
    </row>
    <row r="85" spans="1:13" s="131" customFormat="1" ht="15.75" thickTop="1">
      <c r="A85" s="107" t="s">
        <v>100</v>
      </c>
      <c r="B85" s="107"/>
      <c r="C85" s="23" t="s">
        <v>33</v>
      </c>
      <c r="D85" s="23">
        <v>9.2308000000000001E-2</v>
      </c>
      <c r="E85" s="22">
        <f>160*D85</f>
        <v>14.76928</v>
      </c>
      <c r="F85" s="22">
        <f>168*D85</f>
        <v>15.507744000000001</v>
      </c>
      <c r="G85" s="22">
        <f>176*D85</f>
        <v>16.246207999999999</v>
      </c>
      <c r="H85" s="63">
        <f>184*D85</f>
        <v>16.984672</v>
      </c>
      <c r="I85" s="60"/>
      <c r="J85" s="65">
        <v>384</v>
      </c>
      <c r="K85" s="56"/>
      <c r="L85" s="69"/>
      <c r="M85" s="124"/>
    </row>
    <row r="86" spans="1:13" s="131" customFormat="1" ht="14.25">
      <c r="A86" s="19"/>
      <c r="B86" s="20" t="s">
        <v>21</v>
      </c>
      <c r="C86" s="23" t="s">
        <v>33</v>
      </c>
      <c r="D86" s="23">
        <v>4.6154000000000001E-2</v>
      </c>
      <c r="E86" s="24">
        <f>160*0.046154</f>
        <v>7.3846400000000001</v>
      </c>
      <c r="F86" s="24">
        <f>168*0.046154</f>
        <v>7.7538720000000003</v>
      </c>
      <c r="G86" s="24">
        <f>176*0.046154</f>
        <v>8.1231039999999997</v>
      </c>
      <c r="H86" s="24">
        <f>184*0.046154</f>
        <v>8.4923359999999999</v>
      </c>
      <c r="I86" s="56"/>
      <c r="J86" s="66"/>
      <c r="K86" s="56"/>
      <c r="L86" s="69"/>
      <c r="M86" s="124"/>
    </row>
    <row r="87" spans="1:13" s="131" customFormat="1">
      <c r="A87" s="21"/>
      <c r="B87" s="21"/>
      <c r="C87" s="21"/>
      <c r="D87" s="21"/>
      <c r="E87" s="21"/>
      <c r="F87" s="21"/>
      <c r="G87" s="21"/>
      <c r="H87" s="21"/>
      <c r="I87" s="21"/>
      <c r="J87" s="21"/>
      <c r="K87" s="42"/>
      <c r="L87" s="121"/>
      <c r="M87" s="123"/>
    </row>
    <row r="88" spans="1:13" s="131" customFormat="1">
      <c r="A88" s="42"/>
      <c r="B88" s="42"/>
      <c r="C88" s="42"/>
      <c r="D88" s="42"/>
      <c r="E88" s="42"/>
      <c r="F88" s="42"/>
      <c r="G88" s="42"/>
      <c r="H88" s="42"/>
      <c r="I88" s="42"/>
      <c r="J88" s="42"/>
      <c r="K88" s="42"/>
      <c r="L88" s="121"/>
      <c r="M88" s="123"/>
    </row>
    <row r="89" spans="1:13" s="131" customFormat="1">
      <c r="A89" s="42"/>
      <c r="B89" s="42"/>
      <c r="C89" s="42"/>
      <c r="D89" s="42"/>
      <c r="E89" s="42"/>
      <c r="F89" s="42"/>
      <c r="G89" s="42"/>
      <c r="H89" s="42"/>
      <c r="I89" s="42"/>
      <c r="J89" s="42"/>
      <c r="K89" s="42"/>
      <c r="L89" s="121"/>
      <c r="M89" s="123"/>
    </row>
    <row r="90" spans="1:13" s="131" customFormat="1">
      <c r="A90" s="42"/>
      <c r="B90" s="42"/>
      <c r="C90" s="42"/>
      <c r="D90" s="42"/>
      <c r="E90" s="42"/>
      <c r="F90" s="42"/>
      <c r="G90" s="42"/>
      <c r="H90" s="42"/>
      <c r="I90" s="42"/>
      <c r="J90" s="42"/>
      <c r="K90" s="42"/>
      <c r="L90" s="121"/>
      <c r="M90" s="123"/>
    </row>
    <row r="91" spans="1:13" s="131" customFormat="1">
      <c r="A91" s="42"/>
      <c r="B91" s="42"/>
      <c r="C91" s="185"/>
      <c r="D91" s="42"/>
      <c r="E91" s="42"/>
      <c r="F91" s="42"/>
      <c r="G91" s="42"/>
      <c r="H91" s="42"/>
      <c r="I91" s="42"/>
      <c r="J91" s="42"/>
      <c r="K91" s="42"/>
      <c r="L91" s="121"/>
      <c r="M91" s="123"/>
    </row>
    <row r="92" spans="1:13" s="131" customFormat="1">
      <c r="A92" s="42"/>
      <c r="B92" s="42"/>
      <c r="C92" s="42"/>
      <c r="D92" s="42"/>
      <c r="E92" s="42"/>
      <c r="F92" s="42"/>
      <c r="G92" s="42"/>
      <c r="H92" s="42"/>
      <c r="I92" s="42"/>
      <c r="J92" s="42"/>
      <c r="K92" s="42"/>
      <c r="L92" s="121"/>
      <c r="M92" s="123"/>
    </row>
    <row r="93" spans="1:13" s="131" customFormat="1">
      <c r="A93" s="42"/>
      <c r="B93" s="42"/>
      <c r="C93" s="42"/>
      <c r="D93" s="42"/>
      <c r="E93" s="42"/>
      <c r="F93" s="42"/>
      <c r="G93" s="42"/>
      <c r="H93" s="42"/>
      <c r="I93" s="42"/>
      <c r="J93" s="42"/>
      <c r="K93" s="42"/>
      <c r="L93" s="121"/>
      <c r="M93" s="123"/>
    </row>
    <row r="94" spans="1:13" s="131" customFormat="1">
      <c r="A94" s="42"/>
      <c r="B94" s="42"/>
      <c r="C94" s="42"/>
      <c r="D94" s="42"/>
      <c r="E94" s="42"/>
      <c r="F94" s="42"/>
      <c r="G94" s="42"/>
      <c r="H94" s="42"/>
      <c r="I94" s="42"/>
      <c r="J94" s="42"/>
      <c r="K94" s="42"/>
      <c r="L94" s="121"/>
      <c r="M94" s="123"/>
    </row>
    <row r="95" spans="1:13" s="131" customFormat="1">
      <c r="A95" s="42"/>
      <c r="B95" s="42"/>
      <c r="C95" s="42"/>
      <c r="D95" s="42"/>
      <c r="E95" s="42"/>
      <c r="F95" s="42"/>
      <c r="G95" s="42"/>
      <c r="H95" s="42"/>
      <c r="I95" s="42"/>
      <c r="J95" s="42"/>
      <c r="K95" s="42"/>
      <c r="L95" s="121"/>
      <c r="M95" s="123"/>
    </row>
    <row r="96" spans="1:13" s="131" customFormat="1">
      <c r="A96" s="42"/>
      <c r="B96" s="42"/>
      <c r="C96" s="42"/>
      <c r="D96" s="42"/>
      <c r="E96" s="42"/>
      <c r="F96" s="42"/>
      <c r="G96" s="42"/>
      <c r="H96" s="42"/>
      <c r="I96" s="42"/>
      <c r="J96" s="42"/>
      <c r="K96" s="42"/>
      <c r="L96" s="121"/>
      <c r="M96" s="123"/>
    </row>
    <row r="97" spans="1:14" s="131" customFormat="1">
      <c r="A97" s="42"/>
      <c r="B97" s="42"/>
      <c r="C97" s="42"/>
      <c r="D97" s="42"/>
      <c r="E97" s="42"/>
      <c r="F97" s="42"/>
      <c r="G97" s="42"/>
      <c r="H97" s="42"/>
      <c r="I97" s="42"/>
      <c r="J97" s="42"/>
      <c r="K97" s="42"/>
      <c r="L97" s="121"/>
      <c r="M97" s="123"/>
      <c r="N97" s="193"/>
    </row>
    <row r="98" spans="1:14" s="42" customFormat="1">
      <c r="L98" s="121"/>
      <c r="M98" s="123"/>
      <c r="N98" s="193"/>
    </row>
    <row r="99" spans="1:14" s="42" customFormat="1">
      <c r="L99" s="121"/>
      <c r="M99" s="123"/>
      <c r="N99" s="193"/>
    </row>
    <row r="100" spans="1:14" s="42" customFormat="1">
      <c r="L100" s="121"/>
      <c r="M100" s="123"/>
      <c r="N100" s="193"/>
    </row>
    <row r="101" spans="1:14" s="42" customFormat="1">
      <c r="L101" s="121"/>
      <c r="M101" s="123"/>
      <c r="N101" s="193"/>
    </row>
    <row r="102" spans="1:14" s="42" customFormat="1">
      <c r="L102" s="121"/>
      <c r="M102" s="123"/>
      <c r="N102" s="193"/>
    </row>
    <row r="103" spans="1:14" s="42" customFormat="1">
      <c r="L103" s="121"/>
      <c r="M103" s="123"/>
      <c r="N103" s="193"/>
    </row>
    <row r="104" spans="1:14" s="42" customFormat="1">
      <c r="L104" s="121"/>
      <c r="M104" s="123"/>
      <c r="N104" s="193"/>
    </row>
    <row r="105" spans="1:14" s="42" customFormat="1">
      <c r="L105" s="121"/>
      <c r="M105" s="123"/>
      <c r="N105" s="193"/>
    </row>
    <row r="106" spans="1:14" s="42" customFormat="1">
      <c r="L106" s="121"/>
      <c r="M106" s="123"/>
      <c r="N106" s="193"/>
    </row>
    <row r="107" spans="1:14" s="42" customFormat="1">
      <c r="L107" s="121"/>
      <c r="M107" s="123"/>
      <c r="N107" s="193"/>
    </row>
    <row r="108" spans="1:14" s="42" customFormat="1">
      <c r="L108" s="121"/>
      <c r="M108" s="123"/>
      <c r="N108" s="193"/>
    </row>
    <row r="109" spans="1:14" s="42" customFormat="1">
      <c r="L109" s="121"/>
      <c r="M109" s="123"/>
      <c r="N109" s="193"/>
    </row>
    <row r="110" spans="1:14" s="42" customFormat="1">
      <c r="L110" s="121"/>
      <c r="M110" s="123"/>
      <c r="N110" s="193"/>
    </row>
    <row r="111" spans="1:14" s="42" customFormat="1">
      <c r="L111" s="121"/>
      <c r="M111" s="123"/>
      <c r="N111" s="193"/>
    </row>
    <row r="112" spans="1:14" s="42" customFormat="1">
      <c r="L112" s="121"/>
      <c r="M112" s="123"/>
      <c r="N112" s="193"/>
    </row>
    <row r="113" spans="12:14" s="42" customFormat="1">
      <c r="L113" s="121"/>
      <c r="M113" s="123"/>
      <c r="N113" s="193"/>
    </row>
    <row r="114" spans="12:14" s="42" customFormat="1">
      <c r="L114" s="121"/>
      <c r="M114" s="123"/>
      <c r="N114" s="193"/>
    </row>
    <row r="115" spans="12:14" s="42" customFormat="1">
      <c r="L115" s="121"/>
      <c r="M115" s="123"/>
      <c r="N115" s="193"/>
    </row>
    <row r="116" spans="12:14" s="42" customFormat="1">
      <c r="L116" s="121"/>
      <c r="M116" s="123"/>
      <c r="N116" s="193"/>
    </row>
    <row r="117" spans="12:14" s="42" customFormat="1">
      <c r="L117" s="121"/>
      <c r="M117" s="123"/>
      <c r="N117" s="193"/>
    </row>
    <row r="118" spans="12:14" s="42" customFormat="1">
      <c r="L118" s="121"/>
      <c r="M118" s="123"/>
      <c r="N118" s="193"/>
    </row>
    <row r="119" spans="12:14" s="42" customFormat="1">
      <c r="L119" s="121"/>
      <c r="M119" s="123"/>
      <c r="N119" s="193"/>
    </row>
    <row r="120" spans="12:14" s="42" customFormat="1">
      <c r="L120" s="121"/>
      <c r="M120" s="123"/>
      <c r="N120" s="193"/>
    </row>
    <row r="121" spans="12:14" s="42" customFormat="1">
      <c r="L121" s="121"/>
      <c r="M121" s="123"/>
      <c r="N121" s="193"/>
    </row>
    <row r="122" spans="12:14" s="42" customFormat="1">
      <c r="L122" s="121"/>
      <c r="M122" s="123"/>
      <c r="N122" s="193"/>
    </row>
    <row r="123" spans="12:14" s="42" customFormat="1">
      <c r="L123" s="121"/>
      <c r="M123" s="123"/>
      <c r="N123" s="193"/>
    </row>
    <row r="124" spans="12:14" s="42" customFormat="1">
      <c r="L124" s="121"/>
      <c r="M124" s="123"/>
      <c r="N124" s="193"/>
    </row>
    <row r="125" spans="12:14" s="42" customFormat="1">
      <c r="L125" s="121"/>
      <c r="M125" s="123"/>
      <c r="N125" s="193"/>
    </row>
    <row r="126" spans="12:14" s="42" customFormat="1">
      <c r="L126" s="121"/>
      <c r="M126" s="123"/>
      <c r="N126" s="193"/>
    </row>
    <row r="127" spans="12:14" s="42" customFormat="1">
      <c r="L127" s="121"/>
      <c r="M127" s="123"/>
      <c r="N127" s="193"/>
    </row>
    <row r="128" spans="12:14" s="42" customFormat="1">
      <c r="L128" s="121"/>
      <c r="M128" s="123"/>
      <c r="N128" s="193"/>
    </row>
    <row r="129" spans="12:14" s="42" customFormat="1">
      <c r="L129" s="121"/>
      <c r="M129" s="123"/>
      <c r="N129" s="193"/>
    </row>
    <row r="130" spans="12:14" s="42" customFormat="1">
      <c r="L130" s="121"/>
      <c r="M130" s="123"/>
      <c r="N130" s="193"/>
    </row>
    <row r="131" spans="12:14" s="42" customFormat="1">
      <c r="L131" s="121"/>
      <c r="M131" s="123"/>
      <c r="N131" s="193"/>
    </row>
    <row r="132" spans="12:14" s="42" customFormat="1">
      <c r="L132" s="121"/>
      <c r="M132" s="123"/>
      <c r="N132" s="193"/>
    </row>
    <row r="133" spans="12:14" s="42" customFormat="1">
      <c r="L133" s="121"/>
      <c r="M133" s="123"/>
      <c r="N133" s="193"/>
    </row>
    <row r="134" spans="12:14" s="42" customFormat="1">
      <c r="L134" s="121"/>
      <c r="M134" s="123"/>
      <c r="N134" s="193"/>
    </row>
    <row r="135" spans="12:14" s="42" customFormat="1">
      <c r="L135" s="121"/>
      <c r="M135" s="123"/>
      <c r="N135" s="193"/>
    </row>
    <row r="136" spans="12:14" s="42" customFormat="1">
      <c r="L136" s="121"/>
      <c r="M136" s="123"/>
      <c r="N136" s="193"/>
    </row>
    <row r="137" spans="12:14" s="42" customFormat="1">
      <c r="L137" s="121"/>
      <c r="M137" s="123"/>
      <c r="N137" s="193"/>
    </row>
    <row r="138" spans="12:14" s="42" customFormat="1">
      <c r="L138" s="121"/>
      <c r="M138" s="123"/>
      <c r="N138" s="193"/>
    </row>
    <row r="139" spans="12:14" s="42" customFormat="1">
      <c r="L139" s="121"/>
      <c r="M139" s="123"/>
      <c r="N139" s="193"/>
    </row>
    <row r="140" spans="12:14" s="42" customFormat="1">
      <c r="L140" s="121"/>
      <c r="M140" s="123"/>
      <c r="N140" s="193"/>
    </row>
    <row r="141" spans="12:14" s="42" customFormat="1">
      <c r="L141" s="121"/>
      <c r="M141" s="123"/>
      <c r="N141" s="193"/>
    </row>
    <row r="142" spans="12:14" s="42" customFormat="1">
      <c r="L142" s="121"/>
      <c r="M142" s="123"/>
      <c r="N142" s="193"/>
    </row>
    <row r="143" spans="12:14" s="42" customFormat="1">
      <c r="L143" s="121"/>
      <c r="M143" s="123"/>
      <c r="N143" s="193"/>
    </row>
    <row r="144" spans="12:14" s="42" customFormat="1">
      <c r="L144" s="121"/>
      <c r="M144" s="123"/>
      <c r="N144" s="193"/>
    </row>
    <row r="145" spans="12:14" s="42" customFormat="1">
      <c r="L145" s="121"/>
      <c r="M145" s="123"/>
      <c r="N145" s="193"/>
    </row>
    <row r="146" spans="12:14" s="42" customFormat="1">
      <c r="L146" s="121"/>
      <c r="M146" s="123"/>
      <c r="N146" s="193"/>
    </row>
    <row r="147" spans="12:14" s="42" customFormat="1">
      <c r="L147" s="121"/>
      <c r="M147" s="123"/>
      <c r="N147" s="193"/>
    </row>
    <row r="148" spans="12:14" s="42" customFormat="1">
      <c r="L148" s="121"/>
      <c r="M148" s="123"/>
      <c r="N148" s="193"/>
    </row>
    <row r="149" spans="12:14" s="42" customFormat="1">
      <c r="L149" s="121"/>
      <c r="M149" s="123"/>
      <c r="N149" s="193"/>
    </row>
    <row r="150" spans="12:14" s="42" customFormat="1">
      <c r="L150" s="121"/>
      <c r="M150" s="123"/>
      <c r="N150" s="193"/>
    </row>
    <row r="151" spans="12:14" s="42" customFormat="1">
      <c r="L151" s="121"/>
      <c r="M151" s="123"/>
      <c r="N151" s="193"/>
    </row>
    <row r="152" spans="12:14" s="42" customFormat="1">
      <c r="L152" s="121"/>
      <c r="M152" s="123"/>
      <c r="N152" s="193"/>
    </row>
    <row r="153" spans="12:14" s="42" customFormat="1">
      <c r="L153" s="121"/>
      <c r="M153" s="123"/>
      <c r="N153" s="193"/>
    </row>
    <row r="154" spans="12:14" s="42" customFormat="1">
      <c r="L154" s="121"/>
      <c r="M154" s="123"/>
      <c r="N154" s="193"/>
    </row>
    <row r="155" spans="12:14" s="42" customFormat="1">
      <c r="L155" s="121"/>
      <c r="M155" s="123"/>
      <c r="N155" s="193"/>
    </row>
    <row r="156" spans="12:14" s="42" customFormat="1">
      <c r="L156" s="121"/>
      <c r="M156" s="123"/>
      <c r="N156" s="193"/>
    </row>
    <row r="157" spans="12:14" s="42" customFormat="1">
      <c r="L157" s="121"/>
      <c r="M157" s="123"/>
      <c r="N157" s="193"/>
    </row>
    <row r="158" spans="12:14" s="42" customFormat="1">
      <c r="L158" s="121"/>
      <c r="M158" s="123"/>
      <c r="N158" s="193"/>
    </row>
    <row r="159" spans="12:14" s="42" customFormat="1">
      <c r="L159" s="121"/>
      <c r="M159" s="123"/>
      <c r="N159" s="193"/>
    </row>
    <row r="160" spans="12:14" s="42" customFormat="1">
      <c r="L160" s="121"/>
      <c r="M160" s="123"/>
      <c r="N160" s="193"/>
    </row>
    <row r="161" spans="12:14" s="42" customFormat="1">
      <c r="L161" s="121"/>
      <c r="M161" s="123"/>
      <c r="N161" s="193"/>
    </row>
    <row r="162" spans="12:14" s="42" customFormat="1">
      <c r="L162" s="121"/>
      <c r="M162" s="123"/>
      <c r="N162" s="193"/>
    </row>
    <row r="163" spans="12:14" s="42" customFormat="1">
      <c r="L163" s="121"/>
      <c r="M163" s="123"/>
      <c r="N163" s="193"/>
    </row>
    <row r="164" spans="12:14" s="42" customFormat="1">
      <c r="L164" s="121"/>
      <c r="M164" s="123"/>
      <c r="N164" s="193"/>
    </row>
    <row r="165" spans="12:14" s="42" customFormat="1">
      <c r="L165" s="121"/>
      <c r="M165" s="123"/>
      <c r="N165" s="193"/>
    </row>
    <row r="166" spans="12:14" s="42" customFormat="1">
      <c r="L166" s="121"/>
      <c r="M166" s="123"/>
      <c r="N166" s="193"/>
    </row>
    <row r="167" spans="12:14" s="42" customFormat="1">
      <c r="L167" s="121"/>
      <c r="M167" s="123"/>
      <c r="N167" s="193"/>
    </row>
    <row r="168" spans="12:14" s="42" customFormat="1">
      <c r="L168" s="121"/>
      <c r="M168" s="123"/>
      <c r="N168" s="193"/>
    </row>
    <row r="169" spans="12:14" s="42" customFormat="1">
      <c r="L169" s="121"/>
      <c r="M169" s="123"/>
      <c r="N169" s="193"/>
    </row>
    <row r="170" spans="12:14" s="42" customFormat="1">
      <c r="L170" s="121"/>
      <c r="M170" s="123"/>
      <c r="N170" s="193"/>
    </row>
    <row r="171" spans="12:14" s="42" customFormat="1">
      <c r="L171" s="121"/>
      <c r="M171" s="123"/>
      <c r="N171" s="193"/>
    </row>
    <row r="172" spans="12:14" s="42" customFormat="1">
      <c r="L172" s="121"/>
      <c r="M172" s="123"/>
      <c r="N172" s="193"/>
    </row>
    <row r="173" spans="12:14" s="42" customFormat="1">
      <c r="L173" s="121"/>
      <c r="M173" s="123"/>
      <c r="N173" s="193"/>
    </row>
    <row r="174" spans="12:14" s="42" customFormat="1">
      <c r="L174" s="121"/>
      <c r="M174" s="123"/>
      <c r="N174" s="193"/>
    </row>
    <row r="175" spans="12:14" s="42" customFormat="1">
      <c r="L175" s="121"/>
      <c r="M175" s="123"/>
      <c r="N175" s="193"/>
    </row>
    <row r="176" spans="12:14" s="42" customFormat="1">
      <c r="L176" s="121"/>
      <c r="M176" s="123"/>
      <c r="N176" s="193"/>
    </row>
    <row r="177" spans="12:14" s="42" customFormat="1">
      <c r="L177" s="121"/>
      <c r="M177" s="123"/>
      <c r="N177" s="193"/>
    </row>
    <row r="178" spans="12:14" s="42" customFormat="1">
      <c r="L178" s="121"/>
      <c r="M178" s="123"/>
      <c r="N178" s="193"/>
    </row>
    <row r="179" spans="12:14" s="42" customFormat="1">
      <c r="L179" s="121"/>
      <c r="M179" s="123"/>
      <c r="N179" s="193"/>
    </row>
    <row r="180" spans="12:14" s="42" customFormat="1">
      <c r="L180" s="121"/>
      <c r="M180" s="123"/>
      <c r="N180" s="193"/>
    </row>
    <row r="181" spans="12:14" s="42" customFormat="1">
      <c r="L181" s="121"/>
      <c r="M181" s="123"/>
      <c r="N181" s="193"/>
    </row>
    <row r="182" spans="12:14" s="42" customFormat="1">
      <c r="L182" s="121"/>
      <c r="M182" s="123"/>
      <c r="N182" s="193"/>
    </row>
    <row r="183" spans="12:14" s="42" customFormat="1">
      <c r="L183" s="121"/>
      <c r="M183" s="123"/>
      <c r="N183" s="193"/>
    </row>
    <row r="184" spans="12:14" s="42" customFormat="1">
      <c r="L184" s="121"/>
      <c r="M184" s="123"/>
      <c r="N184" s="193"/>
    </row>
    <row r="185" spans="12:14" s="42" customFormat="1">
      <c r="L185" s="121"/>
      <c r="M185" s="123"/>
      <c r="N185" s="193"/>
    </row>
    <row r="186" spans="12:14" s="42" customFormat="1">
      <c r="L186" s="121"/>
      <c r="M186" s="123"/>
      <c r="N186" s="193"/>
    </row>
    <row r="187" spans="12:14" s="42" customFormat="1">
      <c r="L187" s="121"/>
      <c r="M187" s="123"/>
      <c r="N187" s="193"/>
    </row>
    <row r="188" spans="12:14" s="42" customFormat="1">
      <c r="L188" s="121"/>
      <c r="M188" s="123"/>
      <c r="N188" s="193"/>
    </row>
    <row r="189" spans="12:14" s="42" customFormat="1">
      <c r="L189" s="121"/>
      <c r="M189" s="123"/>
      <c r="N189" s="193"/>
    </row>
    <row r="190" spans="12:14" s="42" customFormat="1">
      <c r="L190" s="121"/>
      <c r="M190" s="123"/>
      <c r="N190" s="193"/>
    </row>
    <row r="191" spans="12:14" s="42" customFormat="1">
      <c r="L191" s="121"/>
      <c r="M191" s="123"/>
      <c r="N191" s="193"/>
    </row>
    <row r="192" spans="12:14" s="42" customFormat="1">
      <c r="L192" s="121"/>
      <c r="M192" s="123"/>
      <c r="N192" s="193"/>
    </row>
    <row r="193" spans="12:14" s="42" customFormat="1">
      <c r="L193" s="121"/>
      <c r="M193" s="123"/>
      <c r="N193" s="193"/>
    </row>
    <row r="194" spans="12:14" s="42" customFormat="1">
      <c r="L194" s="121"/>
      <c r="M194" s="123"/>
      <c r="N194" s="193"/>
    </row>
    <row r="195" spans="12:14" s="42" customFormat="1">
      <c r="L195" s="121"/>
      <c r="M195" s="123"/>
      <c r="N195" s="193"/>
    </row>
    <row r="196" spans="12:14" s="42" customFormat="1">
      <c r="L196" s="121"/>
      <c r="M196" s="123"/>
      <c r="N196" s="193"/>
    </row>
    <row r="197" spans="12:14" s="42" customFormat="1">
      <c r="L197" s="121"/>
      <c r="M197" s="123"/>
      <c r="N197" s="193"/>
    </row>
    <row r="198" spans="12:14" s="42" customFormat="1">
      <c r="L198" s="121"/>
      <c r="M198" s="123"/>
      <c r="N198" s="193"/>
    </row>
    <row r="199" spans="12:14" s="42" customFormat="1">
      <c r="L199" s="121"/>
      <c r="M199" s="123"/>
      <c r="N199" s="193"/>
    </row>
    <row r="200" spans="12:14" s="42" customFormat="1">
      <c r="L200" s="121"/>
      <c r="M200" s="123"/>
      <c r="N200" s="193"/>
    </row>
    <row r="201" spans="12:14" s="42" customFormat="1">
      <c r="L201" s="121"/>
      <c r="M201" s="123"/>
      <c r="N201" s="193"/>
    </row>
    <row r="202" spans="12:14" s="42" customFormat="1">
      <c r="L202" s="121"/>
      <c r="M202" s="123"/>
      <c r="N202" s="193"/>
    </row>
    <row r="203" spans="12:14" s="42" customFormat="1">
      <c r="L203" s="121"/>
      <c r="M203" s="123"/>
      <c r="N203" s="193"/>
    </row>
    <row r="204" spans="12:14" s="42" customFormat="1">
      <c r="L204" s="121"/>
      <c r="M204" s="123"/>
      <c r="N204" s="193"/>
    </row>
    <row r="205" spans="12:14" s="42" customFormat="1">
      <c r="L205" s="121"/>
      <c r="M205" s="123"/>
      <c r="N205" s="193"/>
    </row>
    <row r="206" spans="12:14" s="42" customFormat="1">
      <c r="L206" s="121"/>
      <c r="M206" s="123"/>
      <c r="N206" s="193"/>
    </row>
    <row r="207" spans="12:14" s="42" customFormat="1">
      <c r="L207" s="121"/>
      <c r="M207" s="123"/>
      <c r="N207" s="193"/>
    </row>
    <row r="208" spans="12:14" s="42" customFormat="1">
      <c r="L208" s="121"/>
      <c r="M208" s="123"/>
      <c r="N208" s="193"/>
    </row>
    <row r="209" spans="12:14" s="42" customFormat="1">
      <c r="L209" s="121"/>
      <c r="M209" s="123"/>
      <c r="N209" s="193"/>
    </row>
    <row r="210" spans="12:14" s="42" customFormat="1">
      <c r="L210" s="121"/>
      <c r="M210" s="123"/>
      <c r="N210" s="193"/>
    </row>
    <row r="211" spans="12:14" s="42" customFormat="1">
      <c r="L211" s="121"/>
      <c r="M211" s="123"/>
      <c r="N211" s="193"/>
    </row>
    <row r="212" spans="12:14" s="42" customFormat="1">
      <c r="L212" s="121"/>
      <c r="M212" s="123"/>
      <c r="N212" s="193"/>
    </row>
    <row r="213" spans="12:14" s="42" customFormat="1">
      <c r="L213" s="121"/>
      <c r="M213" s="123"/>
      <c r="N213" s="193"/>
    </row>
    <row r="214" spans="12:14" s="42" customFormat="1">
      <c r="L214" s="121"/>
      <c r="M214" s="123"/>
      <c r="N214" s="193"/>
    </row>
    <row r="215" spans="12:14" s="42" customFormat="1">
      <c r="L215" s="121"/>
      <c r="M215" s="123"/>
      <c r="N215" s="193"/>
    </row>
    <row r="216" spans="12:14" s="42" customFormat="1">
      <c r="L216" s="121"/>
      <c r="M216" s="123"/>
      <c r="N216" s="193"/>
    </row>
    <row r="217" spans="12:14" s="42" customFormat="1">
      <c r="L217" s="121"/>
      <c r="M217" s="123"/>
      <c r="N217" s="193"/>
    </row>
    <row r="218" spans="12:14" s="42" customFormat="1">
      <c r="L218" s="121"/>
      <c r="M218" s="123"/>
      <c r="N218" s="193"/>
    </row>
    <row r="219" spans="12:14" s="42" customFormat="1">
      <c r="L219" s="121"/>
      <c r="M219" s="123"/>
      <c r="N219" s="193"/>
    </row>
    <row r="220" spans="12:14" s="42" customFormat="1">
      <c r="L220" s="121"/>
      <c r="M220" s="123"/>
      <c r="N220" s="193"/>
    </row>
    <row r="221" spans="12:14" s="42" customFormat="1">
      <c r="L221" s="121"/>
      <c r="M221" s="123"/>
      <c r="N221" s="193"/>
    </row>
    <row r="222" spans="12:14" s="42" customFormat="1">
      <c r="L222" s="121"/>
      <c r="M222" s="123"/>
      <c r="N222" s="193"/>
    </row>
    <row r="223" spans="12:14" s="42" customFormat="1">
      <c r="L223" s="121"/>
      <c r="M223" s="123"/>
      <c r="N223" s="193"/>
    </row>
    <row r="224" spans="12:14" s="42" customFormat="1">
      <c r="L224" s="121"/>
      <c r="M224" s="123"/>
      <c r="N224" s="193"/>
    </row>
    <row r="225" spans="12:14" s="42" customFormat="1">
      <c r="L225" s="121"/>
      <c r="M225" s="123"/>
      <c r="N225" s="193"/>
    </row>
    <row r="226" spans="12:14" s="42" customFormat="1">
      <c r="L226" s="121"/>
      <c r="M226" s="123"/>
      <c r="N226" s="193"/>
    </row>
    <row r="227" spans="12:14" s="42" customFormat="1">
      <c r="L227" s="121"/>
      <c r="M227" s="123"/>
      <c r="N227" s="193"/>
    </row>
    <row r="228" spans="12:14" s="42" customFormat="1">
      <c r="L228" s="121"/>
      <c r="M228" s="123"/>
      <c r="N228" s="193"/>
    </row>
    <row r="229" spans="12:14" s="131" customFormat="1">
      <c r="L229" s="122"/>
      <c r="M229" s="125"/>
      <c r="N229" s="193"/>
    </row>
    <row r="230" spans="12:14" s="131" customFormat="1">
      <c r="L230" s="122"/>
      <c r="M230" s="125"/>
      <c r="N230" s="193"/>
    </row>
    <row r="231" spans="12:14" s="131" customFormat="1">
      <c r="L231" s="122"/>
      <c r="M231" s="125"/>
      <c r="N231" s="193"/>
    </row>
    <row r="232" spans="12:14" s="131" customFormat="1">
      <c r="L232" s="122"/>
      <c r="M232" s="125"/>
      <c r="N232" s="193"/>
    </row>
    <row r="233" spans="12:14" s="131" customFormat="1">
      <c r="L233" s="122"/>
      <c r="M233" s="125"/>
      <c r="N233" s="193"/>
    </row>
    <row r="234" spans="12:14" s="131" customFormat="1">
      <c r="L234" s="122"/>
      <c r="M234" s="125"/>
      <c r="N234" s="193"/>
    </row>
    <row r="235" spans="12:14" s="131" customFormat="1">
      <c r="L235" s="122"/>
      <c r="M235" s="125"/>
      <c r="N235" s="193"/>
    </row>
    <row r="236" spans="12:14" s="131" customFormat="1">
      <c r="L236" s="122"/>
      <c r="M236" s="125"/>
      <c r="N236" s="193"/>
    </row>
    <row r="237" spans="12:14" s="131" customFormat="1">
      <c r="L237" s="122"/>
      <c r="M237" s="125"/>
      <c r="N237" s="193"/>
    </row>
    <row r="238" spans="12:14" s="131" customFormat="1">
      <c r="L238" s="122"/>
      <c r="M238" s="125"/>
      <c r="N238" s="193"/>
    </row>
    <row r="239" spans="12:14" s="131" customFormat="1">
      <c r="L239" s="122"/>
      <c r="M239" s="125"/>
      <c r="N239" s="193"/>
    </row>
    <row r="240" spans="12:14" s="131" customFormat="1">
      <c r="L240" s="122"/>
      <c r="M240" s="125"/>
      <c r="N240" s="193"/>
    </row>
    <row r="241" s="131" customFormat="1"/>
    <row r="242" s="131" customFormat="1"/>
    <row r="243" s="131" customFormat="1"/>
    <row r="244" s="131" customFormat="1"/>
    <row r="245" s="131" customFormat="1"/>
    <row r="246" s="131" customFormat="1"/>
    <row r="247" s="131" customFormat="1"/>
    <row r="248" s="131" customFormat="1"/>
    <row r="249" s="131" customFormat="1"/>
    <row r="250" s="131" customFormat="1"/>
    <row r="251" s="131" customFormat="1"/>
    <row r="252" s="131" customFormat="1"/>
    <row r="253" s="131" customFormat="1"/>
    <row r="254" s="131" customFormat="1"/>
    <row r="255" s="131" customFormat="1"/>
    <row r="256" s="131" customFormat="1"/>
    <row r="257" s="131" customFormat="1"/>
    <row r="258" s="131" customFormat="1"/>
    <row r="259" s="131" customFormat="1"/>
    <row r="260" s="131" customFormat="1"/>
    <row r="261" s="131" customFormat="1"/>
    <row r="262" s="131" customFormat="1"/>
    <row r="263" s="131" customFormat="1"/>
    <row r="264" s="131" customFormat="1"/>
    <row r="265" s="131" customFormat="1"/>
    <row r="266" s="131" customFormat="1"/>
    <row r="267" s="131" customFormat="1"/>
    <row r="268" s="131" customFormat="1"/>
    <row r="269" s="131" customFormat="1"/>
    <row r="270" s="131" customFormat="1"/>
    <row r="271" s="131" customFormat="1"/>
    <row r="272" s="131" customFormat="1"/>
    <row r="273" s="131" customFormat="1"/>
    <row r="274" s="131" customFormat="1"/>
    <row r="275" s="131" customFormat="1"/>
    <row r="276" s="131" customFormat="1"/>
    <row r="277" s="131" customFormat="1"/>
    <row r="278" s="131" customFormat="1"/>
    <row r="279" s="131" customFormat="1"/>
    <row r="280" s="131" customFormat="1"/>
    <row r="281" s="131" customFormat="1"/>
    <row r="282" s="131" customFormat="1"/>
    <row r="283" s="131" customFormat="1"/>
    <row r="284" s="131" customFormat="1"/>
    <row r="285" s="131" customFormat="1"/>
    <row r="286" s="131" customFormat="1"/>
    <row r="287" s="131" customFormat="1"/>
    <row r="288" s="131" customFormat="1"/>
    <row r="289" s="131" customFormat="1"/>
    <row r="290" s="131" customFormat="1"/>
    <row r="291" s="131" customFormat="1"/>
    <row r="292" s="131" customFormat="1"/>
    <row r="293" s="131" customFormat="1"/>
    <row r="294" s="131" customFormat="1"/>
    <row r="295" s="131" customFormat="1"/>
    <row r="296" s="131" customFormat="1"/>
    <row r="297" s="131" customFormat="1"/>
    <row r="298" s="131" customFormat="1"/>
    <row r="299" s="131" customFormat="1"/>
    <row r="300" s="131" customFormat="1"/>
    <row r="301" s="131" customFormat="1"/>
    <row r="302" s="131" customFormat="1"/>
    <row r="303" s="131" customFormat="1"/>
    <row r="304" s="131" customFormat="1"/>
    <row r="305" s="131" customFormat="1"/>
    <row r="306" s="131" customFormat="1"/>
    <row r="307" s="131" customFormat="1"/>
    <row r="308" s="131" customFormat="1"/>
    <row r="309" s="131" customFormat="1"/>
    <row r="310" s="131" customFormat="1"/>
    <row r="311" s="131" customFormat="1"/>
    <row r="312" s="131" customFormat="1"/>
    <row r="313" s="131" customFormat="1"/>
    <row r="314" s="131" customFormat="1"/>
    <row r="315" s="131" customFormat="1"/>
    <row r="316" s="131" customFormat="1"/>
    <row r="317" s="131" customFormat="1"/>
    <row r="318" s="131" customFormat="1"/>
    <row r="319" s="131" customFormat="1"/>
    <row r="320" s="131" customFormat="1"/>
    <row r="321" s="131" customFormat="1"/>
    <row r="322" s="131" customFormat="1"/>
    <row r="323" s="131" customFormat="1"/>
    <row r="324" s="131" customFormat="1"/>
    <row r="325" s="131" customFormat="1"/>
    <row r="326" s="131" customFormat="1"/>
    <row r="327" s="131" customFormat="1"/>
    <row r="328" s="131" customFormat="1"/>
    <row r="329" s="131" customFormat="1"/>
    <row r="330" s="131" customFormat="1"/>
    <row r="331" s="131" customFormat="1"/>
    <row r="332" s="131" customFormat="1"/>
    <row r="333" s="131" customFormat="1"/>
    <row r="334" s="131" customFormat="1"/>
    <row r="335" s="131" customFormat="1"/>
    <row r="336" s="131" customFormat="1"/>
    <row r="337" s="131" customFormat="1"/>
    <row r="338" s="131" customFormat="1"/>
    <row r="339" s="131" customFormat="1"/>
    <row r="340" s="131" customFormat="1"/>
    <row r="341" s="131" customFormat="1"/>
    <row r="342" s="131" customFormat="1"/>
    <row r="343" s="131" customFormat="1"/>
    <row r="344" s="131" customFormat="1"/>
    <row r="345" s="131" customFormat="1"/>
    <row r="346" s="131" customFormat="1"/>
    <row r="347" s="131" customFormat="1"/>
    <row r="348" s="131" customFormat="1"/>
    <row r="349" s="131" customFormat="1"/>
    <row r="350" s="131" customFormat="1"/>
    <row r="351" s="131" customFormat="1"/>
    <row r="352" s="131" customFormat="1"/>
    <row r="353" s="131" customFormat="1"/>
    <row r="354" s="131" customFormat="1"/>
    <row r="355" s="131" customFormat="1"/>
    <row r="356" s="131" customFormat="1"/>
    <row r="357" s="131" customFormat="1"/>
    <row r="358" s="131" customFormat="1"/>
    <row r="359" s="131" customFormat="1"/>
    <row r="360" s="131" customFormat="1"/>
    <row r="361" s="131" customFormat="1"/>
    <row r="362" s="131" customFormat="1"/>
    <row r="363" s="131" customFormat="1"/>
    <row r="364" s="131" customFormat="1"/>
    <row r="365" s="131" customFormat="1"/>
    <row r="366" s="131" customFormat="1"/>
    <row r="367" s="131" customFormat="1"/>
    <row r="368" s="131" customFormat="1"/>
    <row r="369" s="131" customFormat="1"/>
    <row r="370" s="131" customFormat="1"/>
    <row r="371" s="131" customFormat="1"/>
    <row r="372" s="131" customFormat="1"/>
    <row r="373" s="131" customFormat="1"/>
    <row r="374" s="131" customFormat="1"/>
    <row r="375" s="131" customFormat="1"/>
    <row r="376" s="131" customFormat="1"/>
    <row r="377" s="131" customFormat="1"/>
    <row r="378" s="131" customFormat="1"/>
    <row r="379" s="131" customFormat="1"/>
    <row r="380" s="131" customFormat="1"/>
    <row r="381" s="131" customFormat="1"/>
    <row r="382" s="131" customFormat="1"/>
    <row r="383" s="131" customFormat="1"/>
    <row r="384" s="131" customFormat="1"/>
    <row r="385" s="131" customFormat="1"/>
    <row r="386" s="131" customFormat="1"/>
    <row r="387" s="131" customFormat="1"/>
    <row r="388" s="131" customFormat="1"/>
    <row r="389" s="131" customFormat="1"/>
    <row r="390" s="131" customFormat="1"/>
    <row r="391" s="131" customFormat="1"/>
    <row r="392" s="131" customFormat="1"/>
    <row r="393" s="131" customFormat="1"/>
    <row r="394" s="131" customFormat="1"/>
    <row r="395" s="131" customFormat="1"/>
    <row r="396" s="131" customFormat="1"/>
    <row r="397" s="131" customFormat="1"/>
    <row r="398" s="131" customFormat="1"/>
    <row r="399" s="131" customFormat="1"/>
    <row r="400" s="131" customFormat="1"/>
    <row r="401" s="131" customFormat="1"/>
    <row r="402" s="131" customFormat="1"/>
    <row r="403" s="131" customFormat="1"/>
    <row r="404" s="131" customFormat="1"/>
    <row r="405" s="131" customFormat="1"/>
    <row r="406" s="131" customFormat="1"/>
    <row r="407" s="131" customFormat="1"/>
    <row r="408" s="131" customFormat="1"/>
    <row r="409" s="131" customFormat="1"/>
    <row r="410" s="131" customFormat="1"/>
    <row r="411" s="131" customFormat="1"/>
    <row r="412" s="131" customFormat="1"/>
    <row r="413" s="131" customFormat="1"/>
    <row r="414" s="131" customFormat="1"/>
    <row r="415" s="131" customFormat="1"/>
    <row r="416" s="131" customFormat="1"/>
    <row r="417" s="131" customFormat="1"/>
    <row r="418" s="131" customFormat="1"/>
    <row r="419" s="131" customFormat="1"/>
    <row r="420" s="131" customFormat="1"/>
    <row r="421" s="131" customFormat="1"/>
    <row r="422" s="131" customFormat="1"/>
    <row r="423" s="131" customFormat="1"/>
    <row r="424" s="131" customFormat="1"/>
    <row r="425" s="131" customFormat="1"/>
    <row r="426" s="131" customFormat="1"/>
    <row r="427" s="131" customFormat="1"/>
    <row r="428" s="131" customFormat="1"/>
    <row r="429" s="131" customFormat="1"/>
    <row r="430" s="131" customFormat="1"/>
    <row r="431" s="131" customFormat="1"/>
    <row r="432" s="131" customFormat="1"/>
    <row r="433" s="131" customFormat="1"/>
    <row r="434" s="131" customFormat="1"/>
    <row r="435" s="131" customFormat="1"/>
    <row r="436" s="131" customFormat="1"/>
    <row r="437" s="131" customFormat="1"/>
    <row r="438" s="131" customFormat="1"/>
    <row r="439" s="131" customFormat="1"/>
    <row r="440" s="131" customFormat="1"/>
    <row r="441" s="131" customFormat="1"/>
    <row r="442" s="131" customFormat="1"/>
    <row r="443" s="131" customFormat="1"/>
    <row r="444" s="131" customFormat="1"/>
    <row r="445" s="131" customFormat="1"/>
    <row r="446" s="131" customFormat="1"/>
    <row r="447" s="131" customFormat="1"/>
    <row r="448" s="131" customFormat="1"/>
    <row r="449" s="131" customFormat="1"/>
    <row r="450" s="131" customFormat="1"/>
    <row r="451" s="131" customFormat="1"/>
    <row r="452" s="131" customFormat="1"/>
    <row r="453" s="131" customFormat="1"/>
    <row r="454" s="131" customFormat="1"/>
    <row r="455" s="131" customFormat="1"/>
    <row r="456" s="131" customFormat="1"/>
    <row r="457" s="131" customFormat="1"/>
    <row r="458" s="131" customFormat="1"/>
    <row r="459" s="131" customFormat="1"/>
    <row r="460" s="131" customFormat="1"/>
    <row r="461" s="131" customFormat="1"/>
    <row r="462" s="131" customFormat="1"/>
    <row r="463" s="131" customFormat="1"/>
    <row r="464" s="131" customFormat="1"/>
    <row r="465" s="131" customFormat="1"/>
    <row r="466" s="131" customFormat="1"/>
    <row r="467" s="131" customFormat="1"/>
    <row r="468" s="131" customFormat="1"/>
    <row r="469" s="131" customFormat="1"/>
    <row r="470" s="131" customFormat="1"/>
    <row r="471" s="131" customFormat="1"/>
    <row r="472" s="131" customFormat="1"/>
    <row r="473" s="131" customFormat="1"/>
    <row r="474" s="131" customFormat="1"/>
    <row r="475" s="131" customFormat="1"/>
    <row r="476" s="131" customFormat="1"/>
    <row r="477" s="131" customFormat="1"/>
    <row r="478" s="131" customFormat="1"/>
    <row r="479" s="131" customFormat="1"/>
    <row r="480" s="131" customFormat="1"/>
    <row r="481" s="131" customFormat="1"/>
    <row r="482" s="131" customFormat="1"/>
    <row r="483" s="131" customFormat="1"/>
    <row r="484" s="131" customFormat="1"/>
    <row r="485" s="131" customFormat="1"/>
    <row r="486" s="131" customFormat="1"/>
    <row r="487" s="131" customFormat="1"/>
    <row r="488" s="131" customFormat="1"/>
    <row r="489" s="131" customFormat="1"/>
    <row r="490" s="131" customFormat="1"/>
    <row r="491" s="131" customFormat="1"/>
    <row r="492" s="131" customFormat="1"/>
    <row r="493" s="131" customFormat="1"/>
    <row r="494" s="131" customFormat="1"/>
    <row r="495" s="131" customFormat="1"/>
    <row r="496" s="131" customFormat="1"/>
    <row r="497" s="131" customFormat="1"/>
    <row r="498" s="131" customFormat="1"/>
    <row r="499" s="131" customFormat="1"/>
    <row r="500" s="131" customFormat="1"/>
    <row r="501" s="131" customFormat="1"/>
    <row r="502" s="131" customFormat="1"/>
    <row r="503" s="131" customFormat="1"/>
    <row r="504" s="131" customFormat="1"/>
    <row r="505" s="131" customFormat="1"/>
    <row r="506" s="131" customFormat="1"/>
    <row r="507" s="131" customFormat="1"/>
    <row r="508" s="131" customFormat="1"/>
    <row r="509" s="131" customFormat="1"/>
    <row r="510" s="131" customFormat="1"/>
    <row r="511" s="131" customFormat="1"/>
    <row r="512" s="131" customFormat="1"/>
    <row r="513" s="131" customFormat="1"/>
    <row r="514" s="131" customFormat="1"/>
    <row r="515" s="131" customFormat="1"/>
    <row r="516" s="131" customFormat="1"/>
    <row r="517" s="131" customFormat="1"/>
    <row r="518" s="131" customFormat="1"/>
    <row r="519" s="131" customFormat="1"/>
    <row r="520" s="131" customFormat="1"/>
    <row r="521" s="131" customFormat="1"/>
    <row r="522" s="131" customFormat="1"/>
    <row r="523" s="131" customFormat="1"/>
    <row r="524" s="131" customFormat="1"/>
    <row r="525" s="131" customFormat="1"/>
    <row r="526" s="131" customFormat="1"/>
    <row r="527" s="131" customFormat="1"/>
    <row r="528" s="131" customFormat="1"/>
    <row r="529" s="131" customFormat="1"/>
    <row r="530" s="131" customFormat="1"/>
    <row r="531" s="131" customFormat="1"/>
    <row r="532" s="131" customFormat="1"/>
    <row r="533" s="131" customFormat="1"/>
    <row r="534" s="131" customFormat="1"/>
    <row r="535" s="131" customFormat="1"/>
    <row r="536" s="131" customFormat="1"/>
    <row r="537" s="131" customFormat="1"/>
    <row r="538" s="131" customFormat="1"/>
    <row r="539" s="131" customFormat="1"/>
    <row r="540" s="131" customFormat="1"/>
    <row r="541" s="131" customFormat="1"/>
    <row r="542" s="131" customFormat="1"/>
    <row r="543" s="131" customFormat="1"/>
    <row r="544" s="131" customFormat="1"/>
    <row r="545" s="131" customFormat="1"/>
    <row r="546" s="131" customFormat="1"/>
    <row r="547" s="131" customFormat="1"/>
    <row r="548" s="131" customFormat="1"/>
    <row r="549" s="131" customFormat="1"/>
    <row r="550" s="131" customFormat="1"/>
    <row r="551" s="131" customFormat="1"/>
    <row r="552" s="131" customFormat="1"/>
    <row r="553" s="131" customFormat="1"/>
    <row r="554" s="131" customFormat="1"/>
    <row r="555" s="131" customFormat="1"/>
    <row r="556" s="131" customFormat="1"/>
    <row r="557" s="131" customFormat="1"/>
    <row r="558" s="131" customFormat="1"/>
    <row r="559" s="131" customFormat="1"/>
    <row r="560" s="131" customFormat="1"/>
    <row r="561" s="131" customFormat="1"/>
    <row r="562" s="131" customFormat="1"/>
    <row r="563" s="131" customFormat="1"/>
    <row r="564" s="131" customFormat="1"/>
    <row r="565" s="131" customFormat="1"/>
    <row r="566" s="131" customFormat="1"/>
    <row r="567" s="131" customFormat="1"/>
    <row r="568" s="131" customFormat="1"/>
    <row r="569" s="131" customFormat="1"/>
    <row r="570" s="131" customFormat="1"/>
    <row r="571" s="131" customFormat="1"/>
    <row r="572" s="131" customFormat="1"/>
    <row r="573" s="131" customFormat="1"/>
    <row r="574" s="131" customFormat="1"/>
    <row r="575" s="131" customFormat="1"/>
    <row r="576" s="131" customFormat="1"/>
    <row r="577" s="131" customFormat="1"/>
    <row r="578" s="131" customFormat="1"/>
    <row r="579" s="131" customFormat="1"/>
    <row r="580" s="131" customFormat="1"/>
    <row r="581" s="131" customFormat="1"/>
    <row r="582" s="131" customFormat="1"/>
    <row r="583" s="131" customFormat="1"/>
    <row r="584" s="131" customFormat="1"/>
    <row r="585" s="131" customFormat="1"/>
    <row r="586" s="131" customFormat="1"/>
    <row r="587" s="131" customFormat="1"/>
    <row r="588" s="131" customFormat="1"/>
    <row r="589" s="131" customFormat="1"/>
    <row r="590" s="131" customFormat="1"/>
    <row r="591" s="131" customFormat="1"/>
  </sheetData>
  <sheetProtection selectLockedCells="1"/>
  <mergeCells count="78">
    <mergeCell ref="A5:B5"/>
    <mergeCell ref="C5:D5"/>
    <mergeCell ref="F5:G5"/>
    <mergeCell ref="H5:M5"/>
    <mergeCell ref="A1:M1"/>
    <mergeCell ref="A3:I3"/>
    <mergeCell ref="A4:F4"/>
    <mergeCell ref="H4:M4"/>
    <mergeCell ref="A6:B6"/>
    <mergeCell ref="D6:F6"/>
    <mergeCell ref="I6:K6"/>
    <mergeCell ref="A7:B7"/>
    <mergeCell ref="C7:E7"/>
    <mergeCell ref="I7:K7"/>
    <mergeCell ref="A8:B8"/>
    <mergeCell ref="C8:E8"/>
    <mergeCell ref="I8:K8"/>
    <mergeCell ref="A9:B9"/>
    <mergeCell ref="C9:E9"/>
    <mergeCell ref="J9:K9"/>
    <mergeCell ref="A10:F10"/>
    <mergeCell ref="J10:K10"/>
    <mergeCell ref="E11:M11"/>
    <mergeCell ref="B12:D12"/>
    <mergeCell ref="E12:E13"/>
    <mergeCell ref="F12:J12"/>
    <mergeCell ref="K12:K13"/>
    <mergeCell ref="L12:N13"/>
    <mergeCell ref="L25:N25"/>
    <mergeCell ref="L14:N14"/>
    <mergeCell ref="L15:N15"/>
    <mergeCell ref="L16:N16"/>
    <mergeCell ref="L17:N17"/>
    <mergeCell ref="L18:N18"/>
    <mergeCell ref="L19:N19"/>
    <mergeCell ref="L20:N20"/>
    <mergeCell ref="L21:N21"/>
    <mergeCell ref="L22:N22"/>
    <mergeCell ref="L23:N23"/>
    <mergeCell ref="L24:N24"/>
    <mergeCell ref="L37:N37"/>
    <mergeCell ref="L26:N26"/>
    <mergeCell ref="L27:N27"/>
    <mergeCell ref="L28:N28"/>
    <mergeCell ref="L29:N29"/>
    <mergeCell ref="L30:N30"/>
    <mergeCell ref="L31:N31"/>
    <mergeCell ref="L32:N32"/>
    <mergeCell ref="L33:N33"/>
    <mergeCell ref="L34:N34"/>
    <mergeCell ref="L35:N35"/>
    <mergeCell ref="L36:N36"/>
    <mergeCell ref="L43:N43"/>
    <mergeCell ref="L44:N44"/>
    <mergeCell ref="L45:N45"/>
    <mergeCell ref="L46:M46"/>
    <mergeCell ref="F48:I48"/>
    <mergeCell ref="L38:N38"/>
    <mergeCell ref="L39:N39"/>
    <mergeCell ref="L40:N40"/>
    <mergeCell ref="L41:N41"/>
    <mergeCell ref="L42:N42"/>
    <mergeCell ref="F53:I53"/>
    <mergeCell ref="A2:N2"/>
    <mergeCell ref="D60:M60"/>
    <mergeCell ref="F54:I54"/>
    <mergeCell ref="D55:E55"/>
    <mergeCell ref="F55:I55"/>
    <mergeCell ref="L57:M57"/>
    <mergeCell ref="L58:M58"/>
    <mergeCell ref="L59:M59"/>
    <mergeCell ref="F50:I50"/>
    <mergeCell ref="J50:J52"/>
    <mergeCell ref="F51:I51"/>
    <mergeCell ref="D52:E52"/>
    <mergeCell ref="F52:I52"/>
    <mergeCell ref="D49:E49"/>
    <mergeCell ref="F49:I49"/>
  </mergeCells>
  <printOptions horizontalCentered="1"/>
  <pageMargins left="0.25" right="0.25" top="0.5" bottom="0.5" header="0.5" footer="0.5"/>
  <pageSetup scale="62" orientation="portrait" r:id="rId1"/>
  <headerFooter alignWithMargins="0"/>
  <ignoredErrors>
    <ignoredError sqref="E14 E44"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JAN</vt:lpstr>
      <vt:lpstr>FEB</vt:lpstr>
      <vt:lpstr>MAR</vt:lpstr>
      <vt:lpstr>APR</vt:lpstr>
      <vt:lpstr>MAY</vt:lpstr>
      <vt:lpstr>JUN</vt:lpstr>
      <vt:lpstr>JUL</vt:lpstr>
      <vt:lpstr>AUG</vt:lpstr>
      <vt:lpstr>SEP</vt:lpstr>
      <vt:lpstr>OCT</vt:lpstr>
      <vt:lpstr>NOV</vt:lpstr>
      <vt:lpstr>DEC</vt:lpstr>
      <vt:lpstr>Instructions</vt:lpstr>
      <vt:lpstr>Working Hours</vt:lpstr>
      <vt:lpstr>2018 Holidays</vt:lpstr>
      <vt:lpstr>Policies by Unit</vt:lpstr>
      <vt:lpstr>'2018 Holidays'!Print_Area</vt:lpstr>
      <vt:lpstr>APR!Print_Area</vt:lpstr>
      <vt:lpstr>AUG!Print_Area</vt:lpstr>
      <vt:lpstr>DEC!Print_Area</vt:lpstr>
      <vt:lpstr>FEB!Print_Area</vt:lpstr>
      <vt:lpstr>Instructions!Print_Area</vt:lpstr>
      <vt:lpstr>JAN!Print_Area</vt:lpstr>
      <vt:lpstr>JUL!Print_Area</vt:lpstr>
      <vt:lpstr>JUN!Print_Area</vt:lpstr>
      <vt:lpstr>MAR!Print_Area</vt:lpstr>
      <vt:lpstr>MAY!Print_Area</vt:lpstr>
      <vt:lpstr>NOV!Print_Area</vt:lpstr>
      <vt:lpstr>OCT!Print_Area</vt:lpstr>
      <vt:lpstr>'Policies by Unit'!Print_Area</vt:lpstr>
      <vt:lpstr>SEP!Print_Area</vt:lpstr>
      <vt:lpstr>'Working Hours'!Print_Area</vt:lpstr>
    </vt:vector>
  </TitlesOfParts>
  <Company>UCOP ANR Business Operations Center Kearney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Leave Record - 12 Months - 3 accounts</dc:title>
  <dc:subject>Revised December 2010</dc:subject>
  <dc:creator>Kennieth Nasalroad</dc:creator>
  <cp:lastModifiedBy>Windows User</cp:lastModifiedBy>
  <cp:lastPrinted>2017-12-12T22:25:00Z</cp:lastPrinted>
  <dcterms:created xsi:type="dcterms:W3CDTF">2003-07-18T20:18:26Z</dcterms:created>
  <dcterms:modified xsi:type="dcterms:W3CDTF">2018-01-24T21:30:30Z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lpwstr>October 26, 2004</vt:lpwstr>
  </property>
  <property fmtid="{D5CDD505-2E9C-101B-9397-08002B2CF9AE}" pid="3" name="Telephone number">
    <vt:lpwstr>559/646-6544</vt:lpwstr>
  </property>
  <property fmtid="{D5CDD505-2E9C-101B-9397-08002B2CF9AE}" pid="4" name="Department">
    <vt:lpwstr>UCOP ANR CVR</vt:lpwstr>
  </property>
  <property fmtid="{D5CDD505-2E9C-101B-9397-08002B2CF9AE}" pid="5" name="Editor">
    <vt:lpwstr>Kennieth Nasalroad</vt:lpwstr>
  </property>
  <property fmtid="{D5CDD505-2E9C-101B-9397-08002B2CF9AE}" pid="6" name="Owner">
    <vt:lpwstr>Kennieth Nasalroad</vt:lpwstr>
  </property>
  <property fmtid="{D5CDD505-2E9C-101B-9397-08002B2CF9AE}" pid="7" name="_NewReviewCycle">
    <vt:lpwstr/>
  </property>
</Properties>
</file>