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ate1904="1" defaultThemeVersion="124226"/>
  <bookViews>
    <workbookView xWindow="2124" yWindow="-144" windowWidth="19236" windowHeight="5772" tabRatio="804"/>
  </bookViews>
  <sheets>
    <sheet name=" Rate Calculation" sheetId="2" r:id="rId1"/>
    <sheet name="LEAVE ASSESSMENT %" sheetId="7" r:id="rId2"/>
  </sheets>
  <definedNames>
    <definedName name="Equip_Subtotal_FY00">#REF!</definedName>
    <definedName name="Equip_Subtotal_FY98">#REF!</definedName>
    <definedName name="Equip_Subtotal_FY99">#REF!</definedName>
  </definedNames>
  <calcPr calcId="125725"/>
</workbook>
</file>

<file path=xl/calcChain.xml><?xml version="1.0" encoding="utf-8"?>
<calcChain xmlns="http://schemas.openxmlformats.org/spreadsheetml/2006/main">
  <c r="F24" i="2"/>
  <c r="F23"/>
  <c r="F22"/>
  <c r="F21"/>
  <c r="F20"/>
  <c r="F19"/>
  <c r="F18"/>
  <c r="J18" s="1"/>
  <c r="K18" s="1"/>
  <c r="L18" s="1"/>
  <c r="F17"/>
  <c r="F16"/>
  <c r="F15"/>
  <c r="F14"/>
  <c r="F13"/>
  <c r="F12"/>
  <c r="F11"/>
  <c r="D11"/>
  <c r="D12"/>
  <c r="D13"/>
  <c r="H13"/>
  <c r="I13"/>
  <c r="J13" s="1"/>
  <c r="K13" s="1"/>
  <c r="L13" s="1"/>
  <c r="D14"/>
  <c r="H14"/>
  <c r="I14"/>
  <c r="J14" s="1"/>
  <c r="K14" s="1"/>
  <c r="L14" s="1"/>
  <c r="D15"/>
  <c r="D16"/>
  <c r="D17"/>
  <c r="H17"/>
  <c r="I17"/>
  <c r="J17"/>
  <c r="K17" s="1"/>
  <c r="L17" s="1"/>
  <c r="D18"/>
  <c r="H18"/>
  <c r="I18"/>
  <c r="D19"/>
  <c r="D20"/>
  <c r="D21"/>
  <c r="H21"/>
  <c r="I21"/>
  <c r="J21" s="1"/>
  <c r="K21" s="1"/>
  <c r="L21" s="1"/>
  <c r="D22"/>
  <c r="H22"/>
  <c r="I22"/>
  <c r="J22" s="1"/>
  <c r="K22" s="1"/>
  <c r="L22" s="1"/>
  <c r="D23"/>
  <c r="D24"/>
  <c r="H24"/>
  <c r="I24"/>
  <c r="H20"/>
  <c r="I20"/>
  <c r="J20" s="1"/>
  <c r="K20" s="1"/>
  <c r="L20" s="1"/>
  <c r="H16"/>
  <c r="I16"/>
  <c r="H12"/>
  <c r="I12"/>
  <c r="J12" s="1"/>
  <c r="K12" s="1"/>
  <c r="L12" s="1"/>
  <c r="H23"/>
  <c r="I23"/>
  <c r="H19"/>
  <c r="I19"/>
  <c r="H15"/>
  <c r="I15"/>
  <c r="H11"/>
  <c r="I11"/>
  <c r="J15"/>
  <c r="K15" s="1"/>
  <c r="L15" s="1"/>
  <c r="J16"/>
  <c r="K16" s="1"/>
  <c r="L16" s="1"/>
  <c r="J23"/>
  <c r="K23" s="1"/>
  <c r="L23" s="1"/>
  <c r="J24"/>
  <c r="K24"/>
  <c r="L24" s="1"/>
  <c r="D10"/>
  <c r="H10" l="1"/>
  <c r="D26"/>
  <c r="F10"/>
  <c r="J11"/>
  <c r="J19"/>
  <c r="K19" s="1"/>
  <c r="L19" s="1"/>
  <c r="K11"/>
  <c r="L11" s="1"/>
  <c r="I10" l="1"/>
  <c r="I26" s="1"/>
  <c r="H26"/>
  <c r="J10"/>
  <c r="K10" l="1"/>
  <c r="J26"/>
  <c r="L10" l="1"/>
  <c r="K26"/>
</calcChain>
</file>

<file path=xl/sharedStrings.xml><?xml version="1.0" encoding="utf-8"?>
<sst xmlns="http://schemas.openxmlformats.org/spreadsheetml/2006/main" count="62" uniqueCount="33">
  <si>
    <t>Total Annual</t>
  </si>
  <si>
    <t>Salaries and Benefits</t>
  </si>
  <si>
    <t>Salary</t>
  </si>
  <si>
    <t>Rate</t>
  </si>
  <si>
    <t>Cost</t>
  </si>
  <si>
    <t>per month</t>
  </si>
  <si>
    <t>Total Salaries and Benefits</t>
  </si>
  <si>
    <t>Title</t>
  </si>
  <si>
    <t>Productive Personnel directly related to rate activity</t>
  </si>
  <si>
    <t>Hourly Rate</t>
  </si>
  <si>
    <t>LEAVE ASSESSMENT % FOUND ON COMPOSITE BENEFIT RATE PAGE OF ACCOUNTING AND FINANACIAL WEB PAGE</t>
  </si>
  <si>
    <t>Leave Accrual Code</t>
  </si>
  <si>
    <t>Vacation/PTO Accrual Days</t>
  </si>
  <si>
    <t>A, G</t>
  </si>
  <si>
    <t>B, H</t>
  </si>
  <si>
    <t>C, J, L, R</t>
  </si>
  <si>
    <t>D, K, E, M, S</t>
  </si>
  <si>
    <t>P, T</t>
  </si>
  <si>
    <t>Q, U</t>
  </si>
  <si>
    <t>Composite Benefit rate</t>
  </si>
  <si>
    <t>Total Benefits</t>
  </si>
  <si>
    <t>Personnel</t>
  </si>
  <si>
    <t>3% RANGE ADJU EFFECTIVE 10/01/12</t>
  </si>
  <si>
    <t>http://accounting.ucdavis.edu/Doc_Help/labor/Composite_Benefit_Rate/calculating_benefit_cost.cfm</t>
  </si>
  <si>
    <t>Salary Assessment Rate (FY 2013)</t>
  </si>
  <si>
    <t>Benefit Cost</t>
  </si>
  <si>
    <t>Salary Leave Assessment %</t>
  </si>
  <si>
    <t>Salary Leave Assessment $</t>
  </si>
  <si>
    <t>sample person</t>
  </si>
  <si>
    <t>Total Salary</t>
  </si>
  <si>
    <t xml:space="preserve">                                                                              PROGRAM YEAR:  </t>
  </si>
  <si>
    <t>Benefit Leave Assessment</t>
  </si>
  <si>
    <t xml:space="preserve"> Department:  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</si>
</sst>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0.000000"/>
    <numFmt numFmtId="168" formatCode="_(* #,##0_);_(* \(#,##0\);_(* &quot;-&quot;??_);_(@_)"/>
  </numFmts>
  <fonts count="29">
    <font>
      <sz val="10"/>
      <name val="Geneva"/>
    </font>
    <font>
      <b/>
      <sz val="10"/>
      <name val="Geneva"/>
    </font>
    <font>
      <b/>
      <i/>
      <sz val="10"/>
      <name val="Geneva"/>
    </font>
    <font>
      <sz val="10"/>
      <name val="Geneva"/>
    </font>
    <font>
      <sz val="9"/>
      <name val="Arial"/>
      <family val="2"/>
    </font>
    <font>
      <b/>
      <sz val="18"/>
      <name val="Geneva"/>
    </font>
    <font>
      <b/>
      <sz val="12"/>
      <name val="Geneva"/>
    </font>
    <font>
      <sz val="8"/>
      <name val="Geneva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u/>
      <sz val="10"/>
      <name val="Geneva"/>
    </font>
    <font>
      <b/>
      <sz val="11"/>
      <color rgb="FF000000"/>
      <name val="Times New Roman"/>
      <family val="1"/>
    </font>
    <font>
      <b/>
      <sz val="9"/>
      <name val="Geneva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336699"/>
      </left>
      <right style="medium">
        <color rgb="FF336699"/>
      </right>
      <top style="medium">
        <color rgb="FF336699"/>
      </top>
      <bottom style="medium">
        <color rgb="FF336699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8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13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0" applyFont="1" applyAlignment="1">
      <alignment horizontal="centerContinuous"/>
    </xf>
    <xf numFmtId="0" fontId="3" fillId="0" borderId="0" xfId="0" applyFont="1"/>
    <xf numFmtId="0" fontId="1" fillId="0" borderId="0" xfId="0" applyFont="1"/>
    <xf numFmtId="0" fontId="4" fillId="0" borderId="0" xfId="0" applyFont="1" applyAlignment="1"/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"/>
    </xf>
    <xf numFmtId="0" fontId="6" fillId="24" borderId="0" xfId="0" applyFont="1" applyFill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 applyAlignment="1">
      <alignment horizontal="left"/>
    </xf>
    <xf numFmtId="40" fontId="3" fillId="0" borderId="0" xfId="0" applyNumberFormat="1" applyFont="1" applyBorder="1" applyAlignment="1">
      <alignment horizontal="center"/>
    </xf>
    <xf numFmtId="40" fontId="3" fillId="0" borderId="0" xfId="0" applyNumberFormat="1" applyFont="1" applyBorder="1" applyAlignment="1">
      <alignment horizontal="left"/>
    </xf>
    <xf numFmtId="38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/>
    <xf numFmtId="40" fontId="3" fillId="0" borderId="0" xfId="0" applyNumberFormat="1" applyFont="1" applyBorder="1" applyAlignment="1"/>
    <xf numFmtId="0" fontId="2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/>
    <xf numFmtId="8" fontId="3" fillId="0" borderId="0" xfId="28" applyFont="1" applyBorder="1" applyAlignment="1"/>
    <xf numFmtId="0" fontId="1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center"/>
    </xf>
    <xf numFmtId="7" fontId="3" fillId="0" borderId="0" xfId="0" applyNumberFormat="1" applyFont="1" applyBorder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Border="1"/>
    <xf numFmtId="164" fontId="3" fillId="0" borderId="0" xfId="0" applyNumberFormat="1" applyFont="1" applyBorder="1"/>
    <xf numFmtId="0" fontId="26" fillId="0" borderId="0" xfId="0" applyFont="1" applyBorder="1" applyAlignment="1">
      <alignment horizontal="left"/>
    </xf>
    <xf numFmtId="0" fontId="0" fillId="0" borderId="0" xfId="0" applyBorder="1"/>
    <xf numFmtId="0" fontId="0" fillId="25" borderId="0" xfId="0" applyFill="1"/>
    <xf numFmtId="0" fontId="6" fillId="25" borderId="0" xfId="0" applyFont="1" applyFill="1" applyBorder="1" applyAlignment="1"/>
    <xf numFmtId="4" fontId="6" fillId="25" borderId="0" xfId="0" applyNumberFormat="1" applyFont="1" applyFill="1" applyBorder="1" applyAlignment="1"/>
    <xf numFmtId="7" fontId="1" fillId="25" borderId="0" xfId="0" applyNumberFormat="1" applyFont="1" applyFill="1" applyBorder="1" applyAlignment="1"/>
    <xf numFmtId="0" fontId="1" fillId="25" borderId="0" xfId="0" applyFont="1" applyFill="1" applyAlignment="1"/>
    <xf numFmtId="0" fontId="5" fillId="25" borderId="0" xfId="0" applyFont="1" applyFill="1" applyAlignment="1">
      <alignment horizontal="centerContinuous"/>
    </xf>
    <xf numFmtId="0" fontId="0" fillId="25" borderId="0" xfId="0" applyFill="1" applyAlignment="1">
      <alignment horizontal="centerContinuous"/>
    </xf>
    <xf numFmtId="0" fontId="0" fillId="0" borderId="0" xfId="0" applyFill="1"/>
    <xf numFmtId="0" fontId="1" fillId="0" borderId="0" xfId="0" applyFont="1" applyFill="1" applyAlignment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0" fontId="1" fillId="0" borderId="0" xfId="0" applyFont="1" applyFill="1"/>
    <xf numFmtId="4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3" fontId="3" fillId="0" borderId="0" xfId="0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4" fontId="0" fillId="0" borderId="0" xfId="0" applyNumberFormat="1" applyFill="1" applyBorder="1"/>
    <xf numFmtId="3" fontId="3" fillId="0" borderId="0" xfId="0" applyNumberFormat="1" applyFont="1" applyFill="1" applyBorder="1" applyAlignment="1">
      <alignment vertical="center"/>
    </xf>
    <xf numFmtId="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5" fontId="3" fillId="0" borderId="0" xfId="28" applyNumberFormat="1" applyFont="1" applyFill="1" applyBorder="1" applyAlignment="1"/>
    <xf numFmtId="0" fontId="3" fillId="0" borderId="0" xfId="0" applyFont="1" applyFill="1" applyBorder="1" applyProtection="1">
      <protection locked="0"/>
    </xf>
    <xf numFmtId="8" fontId="1" fillId="0" borderId="0" xfId="28" applyNumberFormat="1" applyFont="1" applyFill="1" applyBorder="1" applyAlignment="1">
      <alignment vertical="center"/>
    </xf>
    <xf numFmtId="38" fontId="3" fillId="0" borderId="0" xfId="0" applyNumberFormat="1" applyFont="1" applyFill="1" applyBorder="1"/>
    <xf numFmtId="7" fontId="1" fillId="0" borderId="0" xfId="0" applyNumberFormat="1" applyFont="1" applyFill="1" applyBorder="1"/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2" fontId="3" fillId="0" borderId="0" xfId="0" applyNumberFormat="1" applyFont="1" applyFill="1" applyBorder="1"/>
    <xf numFmtId="40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7" fillId="0" borderId="14" xfId="0" applyFont="1" applyBorder="1" applyAlignment="1">
      <alignment vertical="center" wrapText="1"/>
    </xf>
    <xf numFmtId="10" fontId="27" fillId="0" borderId="14" xfId="0" applyNumberFormat="1" applyFont="1" applyBorder="1" applyAlignment="1">
      <alignment vertical="center" wrapText="1"/>
    </xf>
    <xf numFmtId="0" fontId="0" fillId="0" borderId="0" xfId="0" applyFont="1"/>
    <xf numFmtId="0" fontId="28" fillId="0" borderId="0" xfId="0" applyFont="1" applyAlignment="1">
      <alignment horizontal="center" wrapText="1"/>
    </xf>
    <xf numFmtId="10" fontId="28" fillId="0" borderId="0" xfId="0" applyNumberFormat="1" applyFont="1" applyAlignment="1">
      <alignment horizontal="center" wrapText="1"/>
    </xf>
    <xf numFmtId="10" fontId="1" fillId="0" borderId="0" xfId="0" applyNumberFormat="1" applyFont="1"/>
    <xf numFmtId="10" fontId="3" fillId="0" borderId="0" xfId="0" applyNumberFormat="1" applyFont="1"/>
    <xf numFmtId="2" fontId="3" fillId="0" borderId="0" xfId="0" applyNumberFormat="1" applyFont="1" applyFill="1"/>
    <xf numFmtId="7" fontId="0" fillId="0" borderId="0" xfId="0" applyNumberFormat="1"/>
    <xf numFmtId="7" fontId="3" fillId="0" borderId="0" xfId="0" applyNumberFormat="1" applyFont="1"/>
    <xf numFmtId="167" fontId="3" fillId="0" borderId="0" xfId="0" applyNumberFormat="1" applyFont="1"/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 applyAlignment="1"/>
    <xf numFmtId="7" fontId="1" fillId="0" borderId="0" xfId="0" applyNumberFormat="1" applyFont="1" applyFill="1" applyBorder="1" applyAlignment="1"/>
    <xf numFmtId="165" fontId="0" fillId="28" borderId="10" xfId="0" applyNumberFormat="1" applyFill="1" applyBorder="1"/>
    <xf numFmtId="165" fontId="0" fillId="28" borderId="11" xfId="0" applyNumberFormat="1" applyFill="1" applyBorder="1"/>
    <xf numFmtId="166" fontId="3" fillId="28" borderId="10" xfId="0" applyNumberFormat="1" applyFont="1" applyFill="1" applyBorder="1"/>
    <xf numFmtId="38" fontId="3" fillId="26" borderId="12" xfId="0" applyNumberFormat="1" applyFont="1" applyFill="1" applyBorder="1" applyAlignment="1">
      <alignment horizontal="center"/>
    </xf>
    <xf numFmtId="38" fontId="3" fillId="26" borderId="13" xfId="0" applyNumberFormat="1" applyFont="1" applyFill="1" applyBorder="1" applyAlignment="1">
      <alignment horizontal="center"/>
    </xf>
    <xf numFmtId="5" fontId="3" fillId="28" borderId="10" xfId="0" applyNumberFormat="1" applyFont="1" applyFill="1" applyBorder="1" applyAlignment="1"/>
    <xf numFmtId="164" fontId="0" fillId="27" borderId="12" xfId="0" applyNumberFormat="1" applyFill="1" applyBorder="1" applyProtection="1">
      <protection locked="0"/>
    </xf>
    <xf numFmtId="164" fontId="3" fillId="27" borderId="12" xfId="0" applyNumberFormat="1" applyFont="1" applyFill="1" applyBorder="1" applyProtection="1">
      <protection locked="0"/>
    </xf>
    <xf numFmtId="164" fontId="3" fillId="27" borderId="13" xfId="0" applyNumberFormat="1" applyFont="1" applyFill="1" applyBorder="1" applyProtection="1">
      <protection locked="0"/>
    </xf>
    <xf numFmtId="10" fontId="0" fillId="27" borderId="10" xfId="0" applyNumberFormat="1" applyFill="1" applyBorder="1"/>
    <xf numFmtId="7" fontId="0" fillId="27" borderId="10" xfId="0" applyNumberFormat="1" applyFill="1" applyBorder="1"/>
    <xf numFmtId="168" fontId="0" fillId="28" borderId="12" xfId="43" applyNumberFormat="1" applyFont="1" applyFill="1" applyBorder="1" applyProtection="1">
      <protection locked="0"/>
    </xf>
    <xf numFmtId="5" fontId="0" fillId="28" borderId="10" xfId="0" applyNumberFormat="1" applyFill="1" applyBorder="1"/>
    <xf numFmtId="5" fontId="3" fillId="29" borderId="10" xfId="0" applyNumberFormat="1" applyFont="1" applyFill="1" applyBorder="1" applyAlignment="1"/>
    <xf numFmtId="5" fontId="3" fillId="29" borderId="11" xfId="0" applyNumberFormat="1" applyFont="1" applyFill="1" applyBorder="1" applyAlignment="1"/>
    <xf numFmtId="7" fontId="3" fillId="29" borderId="11" xfId="0" applyNumberFormat="1" applyFont="1" applyFill="1" applyBorder="1" applyAlignme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  <color rgb="FF66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54"/>
  <sheetViews>
    <sheetView showGridLines="0" tabSelected="1" view="pageLayout" topLeftCell="A16" zoomScaleNormal="100" workbookViewId="0">
      <selection activeCell="L26" sqref="L26"/>
    </sheetView>
  </sheetViews>
  <sheetFormatPr defaultColWidth="11.44140625" defaultRowHeight="13.2"/>
  <cols>
    <col min="1" max="1" width="19.88671875" customWidth="1"/>
    <col min="2" max="2" width="7" customWidth="1"/>
    <col min="3" max="3" width="9" customWidth="1"/>
    <col min="4" max="4" width="10.6640625" customWidth="1"/>
    <col min="5" max="5" width="10.33203125" customWidth="1"/>
    <col min="6" max="6" width="11.33203125" bestFit="1" customWidth="1"/>
    <col min="7" max="7" width="13.44140625" customWidth="1"/>
    <col min="8" max="8" width="12.5546875" customWidth="1"/>
    <col min="9" max="9" width="12.88671875" customWidth="1"/>
    <col min="10" max="10" width="11.6640625" customWidth="1"/>
    <col min="11" max="11" width="13.5546875" customWidth="1"/>
    <col min="12" max="12" width="11.44140625" style="41" customWidth="1"/>
    <col min="13" max="13" width="12.5546875" bestFit="1" customWidth="1"/>
  </cols>
  <sheetData>
    <row r="1" spans="1:66" ht="12" customHeight="1">
      <c r="A1" s="1"/>
      <c r="B1" s="5"/>
      <c r="C1" s="5"/>
      <c r="D1" s="5"/>
      <c r="E1" s="5"/>
      <c r="F1" s="5"/>
      <c r="G1" s="5"/>
      <c r="H1" s="5"/>
      <c r="I1" s="5"/>
      <c r="J1" s="5"/>
      <c r="K1" s="5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</row>
    <row r="2" spans="1:66" ht="19.5" hidden="1" customHeight="1">
      <c r="A2" s="4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</row>
    <row r="3" spans="1:66" s="34" customFormat="1" ht="20.100000000000001" customHeight="1">
      <c r="A3" s="39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</row>
    <row r="4" spans="1:66" ht="15.6">
      <c r="A4" s="7"/>
      <c r="B4" s="8"/>
      <c r="C4" s="8"/>
      <c r="D4" s="8"/>
      <c r="E4" s="5"/>
      <c r="F4" s="5"/>
      <c r="G4" s="5"/>
      <c r="H4" s="5"/>
      <c r="I4" s="5"/>
      <c r="J4" s="5"/>
      <c r="K4" s="5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</row>
    <row r="5" spans="1:66" s="38" customFormat="1" ht="18.75" customHeight="1">
      <c r="A5" s="35" t="s">
        <v>30</v>
      </c>
      <c r="B5" s="36"/>
      <c r="C5" s="36"/>
      <c r="D5" s="37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</row>
    <row r="6" spans="1:66" s="38" customFormat="1" ht="18.75" customHeight="1">
      <c r="A6" s="83" t="s">
        <v>8</v>
      </c>
      <c r="B6" s="84"/>
      <c r="C6" s="84"/>
      <c r="D6" s="85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</row>
    <row r="7" spans="1:66" ht="57.75" customHeight="1">
      <c r="B7" s="10"/>
      <c r="C7" s="10"/>
      <c r="D7" s="3" t="s">
        <v>29</v>
      </c>
      <c r="E7" s="73" t="s">
        <v>19</v>
      </c>
      <c r="F7" s="73" t="s">
        <v>25</v>
      </c>
      <c r="G7" s="74" t="s">
        <v>26</v>
      </c>
      <c r="H7" s="82" t="s">
        <v>27</v>
      </c>
      <c r="I7" s="74" t="s">
        <v>31</v>
      </c>
      <c r="J7" s="6" t="s">
        <v>20</v>
      </c>
      <c r="K7" s="6" t="s">
        <v>0</v>
      </c>
      <c r="L7" s="46" t="s">
        <v>9</v>
      </c>
      <c r="M7" s="43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</row>
    <row r="8" spans="1:66" ht="12.75" hidden="1" customHeight="1">
      <c r="A8" s="12" t="s">
        <v>1</v>
      </c>
      <c r="B8" s="10"/>
      <c r="C8" s="10"/>
      <c r="D8" s="6" t="s">
        <v>2</v>
      </c>
      <c r="E8" s="6" t="s">
        <v>3</v>
      </c>
      <c r="F8" s="6"/>
      <c r="G8" s="3"/>
      <c r="H8" s="75"/>
      <c r="I8" s="75"/>
      <c r="J8" s="6" t="s">
        <v>4</v>
      </c>
      <c r="K8" s="6" t="s">
        <v>4</v>
      </c>
      <c r="L8" s="46" t="s">
        <v>4</v>
      </c>
      <c r="M8" s="2"/>
    </row>
    <row r="9" spans="1:66" ht="18.75" customHeight="1">
      <c r="A9" s="32" t="s">
        <v>21</v>
      </c>
      <c r="B9" s="10"/>
      <c r="C9" s="10"/>
      <c r="D9" s="10"/>
      <c r="E9" s="72"/>
      <c r="F9" s="72"/>
      <c r="G9" s="2"/>
      <c r="H9" s="76"/>
      <c r="I9" s="76"/>
      <c r="J9" s="2"/>
      <c r="K9" s="2"/>
      <c r="L9" s="43"/>
      <c r="M9" s="2"/>
    </row>
    <row r="10" spans="1:66" ht="27" customHeight="1">
      <c r="A10" s="33" t="s">
        <v>28</v>
      </c>
      <c r="B10" s="89">
        <v>4479</v>
      </c>
      <c r="C10" s="14" t="s">
        <v>5</v>
      </c>
      <c r="D10" s="91">
        <f>ROUND(B10*12,0)</f>
        <v>53748</v>
      </c>
      <c r="E10" s="92">
        <v>0.47199999999999998</v>
      </c>
      <c r="F10" s="97">
        <f>E10*D10</f>
        <v>25369.055999999997</v>
      </c>
      <c r="G10" s="95">
        <v>0.06</v>
      </c>
      <c r="H10" s="98">
        <f>G10*D10</f>
        <v>3224.8799999999997</v>
      </c>
      <c r="I10" s="98">
        <f>E10*H10</f>
        <v>1522.1433599999998</v>
      </c>
      <c r="J10" s="86">
        <f>+I10+H10+F10</f>
        <v>30116.079359999996</v>
      </c>
      <c r="K10" s="87">
        <f>D10+J10</f>
        <v>83864.079360000003</v>
      </c>
      <c r="L10" s="88">
        <f xml:space="preserve"> K10/2088</f>
        <v>40.164788965517246</v>
      </c>
      <c r="M10" s="78"/>
    </row>
    <row r="11" spans="1:66" ht="20.100000000000001" customHeight="1">
      <c r="A11" s="11" t="s">
        <v>7</v>
      </c>
      <c r="B11" s="89"/>
      <c r="C11" s="68" t="s">
        <v>5</v>
      </c>
      <c r="D11" s="91">
        <f t="shared" ref="D11:D24" si="0">ROUND(B11*12,0)</f>
        <v>0</v>
      </c>
      <c r="E11" s="93"/>
      <c r="F11" s="97">
        <f t="shared" ref="F11:F24" si="1">E11*D11</f>
        <v>0</v>
      </c>
      <c r="G11" s="95"/>
      <c r="H11" s="98">
        <f t="shared" ref="H11:H24" si="2">G11*D11</f>
        <v>0</v>
      </c>
      <c r="I11" s="98">
        <f t="shared" ref="I11:I24" si="3">E11*H11</f>
        <v>0</v>
      </c>
      <c r="J11" s="86">
        <f t="shared" ref="J11:J24" si="4">+I11+H11+F11</f>
        <v>0</v>
      </c>
      <c r="K11" s="87">
        <f t="shared" ref="K11:K24" si="5">D11+J11</f>
        <v>0</v>
      </c>
      <c r="L11" s="88">
        <f t="shared" ref="L11:L26" si="6" xml:space="preserve"> K11/2088</f>
        <v>0</v>
      </c>
    </row>
    <row r="12" spans="1:66" ht="20.100000000000001" customHeight="1">
      <c r="A12" s="11" t="s">
        <v>7</v>
      </c>
      <c r="B12" s="90"/>
      <c r="C12" s="14" t="s">
        <v>5</v>
      </c>
      <c r="D12" s="91">
        <f t="shared" si="0"/>
        <v>0</v>
      </c>
      <c r="E12" s="93"/>
      <c r="F12" s="97">
        <f t="shared" si="1"/>
        <v>0</v>
      </c>
      <c r="G12" s="95"/>
      <c r="H12" s="98">
        <f t="shared" si="2"/>
        <v>0</v>
      </c>
      <c r="I12" s="98">
        <f t="shared" si="3"/>
        <v>0</v>
      </c>
      <c r="J12" s="86">
        <f t="shared" si="4"/>
        <v>0</v>
      </c>
      <c r="K12" s="87">
        <f t="shared" si="5"/>
        <v>0</v>
      </c>
      <c r="L12" s="88">
        <f t="shared" si="6"/>
        <v>0</v>
      </c>
    </row>
    <row r="13" spans="1:66" ht="20.100000000000001" customHeight="1">
      <c r="A13" s="11" t="s">
        <v>7</v>
      </c>
      <c r="B13" s="89"/>
      <c r="C13" s="68" t="s">
        <v>5</v>
      </c>
      <c r="D13" s="91">
        <f t="shared" si="0"/>
        <v>0</v>
      </c>
      <c r="E13" s="94"/>
      <c r="F13" s="97">
        <f t="shared" si="1"/>
        <v>0</v>
      </c>
      <c r="G13" s="96"/>
      <c r="H13" s="98">
        <f t="shared" si="2"/>
        <v>0</v>
      </c>
      <c r="I13" s="98">
        <f t="shared" si="3"/>
        <v>0</v>
      </c>
      <c r="J13" s="86">
        <f t="shared" si="4"/>
        <v>0</v>
      </c>
      <c r="K13" s="87">
        <f t="shared" si="5"/>
        <v>0</v>
      </c>
      <c r="L13" s="88">
        <f t="shared" si="6"/>
        <v>0</v>
      </c>
    </row>
    <row r="14" spans="1:66" ht="20.100000000000001" customHeight="1">
      <c r="A14" s="11" t="s">
        <v>7</v>
      </c>
      <c r="B14" s="89"/>
      <c r="C14" s="14" t="s">
        <v>5</v>
      </c>
      <c r="D14" s="91">
        <f t="shared" si="0"/>
        <v>0</v>
      </c>
      <c r="E14" s="92"/>
      <c r="F14" s="97">
        <f t="shared" si="1"/>
        <v>0</v>
      </c>
      <c r="G14" s="96"/>
      <c r="H14" s="98">
        <f t="shared" si="2"/>
        <v>0</v>
      </c>
      <c r="I14" s="98">
        <f t="shared" si="3"/>
        <v>0</v>
      </c>
      <c r="J14" s="86">
        <f t="shared" si="4"/>
        <v>0</v>
      </c>
      <c r="K14" s="87">
        <f t="shared" si="5"/>
        <v>0</v>
      </c>
      <c r="L14" s="88">
        <f t="shared" si="6"/>
        <v>0</v>
      </c>
      <c r="M14" s="72"/>
    </row>
    <row r="15" spans="1:66" ht="20.100000000000001" customHeight="1">
      <c r="A15" s="11" t="s">
        <v>7</v>
      </c>
      <c r="B15" s="89"/>
      <c r="C15" s="14" t="s">
        <v>5</v>
      </c>
      <c r="D15" s="91">
        <f t="shared" si="0"/>
        <v>0</v>
      </c>
      <c r="E15" s="92"/>
      <c r="F15" s="97">
        <f t="shared" si="1"/>
        <v>0</v>
      </c>
      <c r="G15" s="96"/>
      <c r="H15" s="98">
        <f t="shared" si="2"/>
        <v>0</v>
      </c>
      <c r="I15" s="98">
        <f t="shared" si="3"/>
        <v>0</v>
      </c>
      <c r="J15" s="86">
        <f t="shared" si="4"/>
        <v>0</v>
      </c>
      <c r="K15" s="87">
        <f t="shared" si="5"/>
        <v>0</v>
      </c>
      <c r="L15" s="88">
        <f t="shared" si="6"/>
        <v>0</v>
      </c>
      <c r="M15" s="79"/>
    </row>
    <row r="16" spans="1:66" ht="20.100000000000001" customHeight="1">
      <c r="A16" s="11" t="s">
        <v>7</v>
      </c>
      <c r="B16" s="89"/>
      <c r="C16" s="14" t="s">
        <v>5</v>
      </c>
      <c r="D16" s="91">
        <f t="shared" si="0"/>
        <v>0</v>
      </c>
      <c r="E16" s="93"/>
      <c r="F16" s="97">
        <f t="shared" si="1"/>
        <v>0</v>
      </c>
      <c r="G16" s="96"/>
      <c r="H16" s="98">
        <f t="shared" si="2"/>
        <v>0</v>
      </c>
      <c r="I16" s="98">
        <f t="shared" si="3"/>
        <v>0</v>
      </c>
      <c r="J16" s="86">
        <f t="shared" si="4"/>
        <v>0</v>
      </c>
      <c r="K16" s="87">
        <f t="shared" si="5"/>
        <v>0</v>
      </c>
      <c r="L16" s="88">
        <f t="shared" si="6"/>
        <v>0</v>
      </c>
      <c r="M16" s="80"/>
    </row>
    <row r="17" spans="1:13" ht="20.100000000000001" customHeight="1">
      <c r="A17" s="11" t="s">
        <v>7</v>
      </c>
      <c r="B17" s="89"/>
      <c r="C17" s="14" t="s">
        <v>5</v>
      </c>
      <c r="D17" s="91">
        <f t="shared" si="0"/>
        <v>0</v>
      </c>
      <c r="E17" s="93"/>
      <c r="F17" s="97">
        <f t="shared" si="1"/>
        <v>0</v>
      </c>
      <c r="G17" s="96"/>
      <c r="H17" s="98">
        <f t="shared" si="2"/>
        <v>0</v>
      </c>
      <c r="I17" s="98">
        <f t="shared" si="3"/>
        <v>0</v>
      </c>
      <c r="J17" s="86">
        <f t="shared" si="4"/>
        <v>0</v>
      </c>
      <c r="K17" s="87">
        <f t="shared" si="5"/>
        <v>0</v>
      </c>
      <c r="L17" s="88">
        <f t="shared" si="6"/>
        <v>0</v>
      </c>
      <c r="M17" s="2"/>
    </row>
    <row r="18" spans="1:13" ht="20.100000000000001" customHeight="1">
      <c r="A18" s="11" t="s">
        <v>7</v>
      </c>
      <c r="B18" s="89"/>
      <c r="C18" s="14" t="s">
        <v>5</v>
      </c>
      <c r="D18" s="91">
        <f t="shared" si="0"/>
        <v>0</v>
      </c>
      <c r="E18" s="92"/>
      <c r="F18" s="97">
        <f t="shared" si="1"/>
        <v>0</v>
      </c>
      <c r="G18" s="96"/>
      <c r="H18" s="98">
        <f t="shared" si="2"/>
        <v>0</v>
      </c>
      <c r="I18" s="98">
        <f t="shared" si="3"/>
        <v>0</v>
      </c>
      <c r="J18" s="86">
        <f t="shared" si="4"/>
        <v>0</v>
      </c>
      <c r="K18" s="87">
        <f t="shared" si="5"/>
        <v>0</v>
      </c>
      <c r="L18" s="88">
        <f t="shared" si="6"/>
        <v>0</v>
      </c>
      <c r="M18" s="2"/>
    </row>
    <row r="19" spans="1:13" ht="20.100000000000001" customHeight="1">
      <c r="A19" s="11" t="s">
        <v>7</v>
      </c>
      <c r="B19" s="89"/>
      <c r="C19" s="14" t="s">
        <v>5</v>
      </c>
      <c r="D19" s="91">
        <f t="shared" si="0"/>
        <v>0</v>
      </c>
      <c r="E19" s="93"/>
      <c r="F19" s="97">
        <f t="shared" si="1"/>
        <v>0</v>
      </c>
      <c r="G19" s="96"/>
      <c r="H19" s="98">
        <f t="shared" si="2"/>
        <v>0</v>
      </c>
      <c r="I19" s="98">
        <f t="shared" si="3"/>
        <v>0</v>
      </c>
      <c r="J19" s="86">
        <f t="shared" si="4"/>
        <v>0</v>
      </c>
      <c r="K19" s="87">
        <f t="shared" si="5"/>
        <v>0</v>
      </c>
      <c r="L19" s="88">
        <f t="shared" si="6"/>
        <v>0</v>
      </c>
      <c r="M19" s="2"/>
    </row>
    <row r="20" spans="1:13" ht="20.100000000000001" customHeight="1">
      <c r="A20" s="11" t="s">
        <v>7</v>
      </c>
      <c r="B20" s="89"/>
      <c r="C20" s="14" t="s">
        <v>5</v>
      </c>
      <c r="D20" s="91">
        <f t="shared" si="0"/>
        <v>0</v>
      </c>
      <c r="E20" s="92"/>
      <c r="F20" s="97">
        <f t="shared" si="1"/>
        <v>0</v>
      </c>
      <c r="G20" s="96"/>
      <c r="H20" s="98">
        <f t="shared" si="2"/>
        <v>0</v>
      </c>
      <c r="I20" s="98">
        <f t="shared" si="3"/>
        <v>0</v>
      </c>
      <c r="J20" s="86">
        <f t="shared" si="4"/>
        <v>0</v>
      </c>
      <c r="K20" s="87">
        <f t="shared" si="5"/>
        <v>0</v>
      </c>
      <c r="L20" s="88">
        <f t="shared" si="6"/>
        <v>0</v>
      </c>
      <c r="M20" s="2"/>
    </row>
    <row r="21" spans="1:13" ht="20.100000000000001" customHeight="1">
      <c r="A21" s="11" t="s">
        <v>7</v>
      </c>
      <c r="B21" s="89"/>
      <c r="C21" s="14" t="s">
        <v>5</v>
      </c>
      <c r="D21" s="91">
        <f t="shared" si="0"/>
        <v>0</v>
      </c>
      <c r="E21" s="92"/>
      <c r="F21" s="97">
        <f t="shared" si="1"/>
        <v>0</v>
      </c>
      <c r="G21" s="96"/>
      <c r="H21" s="98">
        <f t="shared" si="2"/>
        <v>0</v>
      </c>
      <c r="I21" s="98">
        <f t="shared" si="3"/>
        <v>0</v>
      </c>
      <c r="J21" s="86">
        <f t="shared" si="4"/>
        <v>0</v>
      </c>
      <c r="K21" s="87">
        <f t="shared" si="5"/>
        <v>0</v>
      </c>
      <c r="L21" s="88">
        <f t="shared" si="6"/>
        <v>0</v>
      </c>
      <c r="M21" s="2"/>
    </row>
    <row r="22" spans="1:13" ht="20.100000000000001" customHeight="1">
      <c r="A22" s="11" t="s">
        <v>7</v>
      </c>
      <c r="B22" s="89"/>
      <c r="C22" s="14" t="s">
        <v>5</v>
      </c>
      <c r="D22" s="91">
        <f t="shared" si="0"/>
        <v>0</v>
      </c>
      <c r="E22" s="92"/>
      <c r="F22" s="97">
        <f t="shared" si="1"/>
        <v>0</v>
      </c>
      <c r="G22" s="96"/>
      <c r="H22" s="98">
        <f t="shared" si="2"/>
        <v>0</v>
      </c>
      <c r="I22" s="98">
        <f t="shared" si="3"/>
        <v>0</v>
      </c>
      <c r="J22" s="86">
        <f t="shared" si="4"/>
        <v>0</v>
      </c>
      <c r="K22" s="87">
        <f t="shared" si="5"/>
        <v>0</v>
      </c>
      <c r="L22" s="88">
        <f t="shared" si="6"/>
        <v>0</v>
      </c>
      <c r="M22" s="2"/>
    </row>
    <row r="23" spans="1:13" ht="20.100000000000001" customHeight="1">
      <c r="A23" s="11" t="s">
        <v>7</v>
      </c>
      <c r="B23" s="89"/>
      <c r="C23" s="14" t="s">
        <v>5</v>
      </c>
      <c r="D23" s="91">
        <f t="shared" si="0"/>
        <v>0</v>
      </c>
      <c r="E23" s="92"/>
      <c r="F23" s="97">
        <f t="shared" si="1"/>
        <v>0</v>
      </c>
      <c r="G23" s="96"/>
      <c r="H23" s="98">
        <f t="shared" si="2"/>
        <v>0</v>
      </c>
      <c r="I23" s="98">
        <f t="shared" si="3"/>
        <v>0</v>
      </c>
      <c r="J23" s="86">
        <f t="shared" si="4"/>
        <v>0</v>
      </c>
      <c r="K23" s="87">
        <f t="shared" si="5"/>
        <v>0</v>
      </c>
      <c r="L23" s="88">
        <f t="shared" si="6"/>
        <v>0</v>
      </c>
      <c r="M23" s="2"/>
    </row>
    <row r="24" spans="1:13" ht="20.100000000000001" customHeight="1">
      <c r="A24" s="11" t="s">
        <v>7</v>
      </c>
      <c r="B24" s="89"/>
      <c r="C24" s="14" t="s">
        <v>5</v>
      </c>
      <c r="D24" s="91">
        <f t="shared" si="0"/>
        <v>0</v>
      </c>
      <c r="E24" s="92"/>
      <c r="F24" s="97">
        <f t="shared" si="1"/>
        <v>0</v>
      </c>
      <c r="G24" s="96"/>
      <c r="H24" s="98">
        <f t="shared" si="2"/>
        <v>0</v>
      </c>
      <c r="I24" s="98">
        <f t="shared" si="3"/>
        <v>0</v>
      </c>
      <c r="J24" s="86">
        <f t="shared" si="4"/>
        <v>0</v>
      </c>
      <c r="K24" s="87">
        <f t="shared" si="5"/>
        <v>0</v>
      </c>
      <c r="L24" s="88">
        <f t="shared" si="6"/>
        <v>0</v>
      </c>
      <c r="M24" s="2"/>
    </row>
    <row r="25" spans="1:13" ht="20.100000000000001" customHeight="1">
      <c r="A25" s="11"/>
      <c r="B25" s="15"/>
      <c r="C25" s="14"/>
      <c r="D25" s="16"/>
      <c r="E25" s="28"/>
      <c r="F25" s="28"/>
      <c r="J25" s="29"/>
      <c r="K25" s="30"/>
      <c r="L25" s="45"/>
      <c r="M25" s="11"/>
    </row>
    <row r="26" spans="1:13">
      <c r="A26" s="22" t="s">
        <v>6</v>
      </c>
      <c r="B26" s="15"/>
      <c r="C26" s="14"/>
      <c r="D26" s="99">
        <f>SUM(D10:D24)</f>
        <v>53748</v>
      </c>
      <c r="E26" s="31"/>
      <c r="F26" s="31"/>
      <c r="H26" s="99">
        <f>SUM(H10:H24)</f>
        <v>3224.8799999999997</v>
      </c>
      <c r="I26" s="99">
        <f>SUM(I10:I24)</f>
        <v>1522.1433599999998</v>
      </c>
      <c r="J26" s="99">
        <f>SUM(J10:J24)</f>
        <v>30116.079359999996</v>
      </c>
      <c r="K26" s="100">
        <f>SUM(K10:K24)</f>
        <v>83864.079360000003</v>
      </c>
      <c r="L26" s="101"/>
      <c r="M26" s="2"/>
    </row>
    <row r="27" spans="1:13">
      <c r="A27" s="12"/>
      <c r="B27" s="13"/>
      <c r="C27" s="13"/>
      <c r="D27" s="17"/>
      <c r="E27" s="2"/>
      <c r="F27" s="2"/>
      <c r="G27" s="2"/>
      <c r="H27" s="2"/>
      <c r="I27" s="2"/>
      <c r="J27" s="2"/>
      <c r="K27" s="2"/>
      <c r="L27" s="43"/>
      <c r="M27" s="2"/>
    </row>
    <row r="28" spans="1:13">
      <c r="A28" s="12"/>
      <c r="B28" s="13"/>
      <c r="C28" s="13"/>
      <c r="D28" s="17"/>
      <c r="E28" s="2"/>
      <c r="F28" s="2"/>
      <c r="G28" s="2"/>
      <c r="H28" s="2"/>
      <c r="I28" s="2"/>
      <c r="J28" s="2"/>
      <c r="K28" s="2"/>
      <c r="L28" s="43"/>
      <c r="M28" s="2"/>
    </row>
    <row r="29" spans="1:13">
      <c r="A29" s="12" t="s">
        <v>22</v>
      </c>
      <c r="B29" s="13"/>
      <c r="C29" s="13"/>
      <c r="D29" s="17"/>
      <c r="E29" s="2"/>
      <c r="F29" s="2"/>
      <c r="G29" s="2"/>
      <c r="H29" s="2"/>
      <c r="I29" s="2"/>
      <c r="J29" s="2"/>
      <c r="K29" s="2"/>
      <c r="L29" s="77"/>
      <c r="M29" s="2"/>
    </row>
    <row r="30" spans="1:13">
      <c r="A30" s="9"/>
      <c r="B30" s="10"/>
      <c r="C30" s="10"/>
      <c r="E30" s="2"/>
      <c r="F30" s="2"/>
      <c r="G30" s="2"/>
      <c r="H30" s="2"/>
      <c r="I30" s="2"/>
      <c r="J30" s="2"/>
      <c r="K30" s="56"/>
      <c r="L30" s="43"/>
      <c r="M30" s="2"/>
    </row>
    <row r="31" spans="1:13">
      <c r="A31" s="69" t="s">
        <v>10</v>
      </c>
      <c r="B31" s="10"/>
      <c r="C31" s="10"/>
      <c r="E31" s="2"/>
      <c r="F31" s="2"/>
      <c r="G31" s="2"/>
      <c r="H31" s="2"/>
      <c r="I31" s="2"/>
      <c r="J31" s="2"/>
      <c r="K31" s="11"/>
      <c r="L31" s="43"/>
      <c r="M31" s="2"/>
    </row>
    <row r="32" spans="1:13">
      <c r="A32" s="24" t="s">
        <v>23</v>
      </c>
      <c r="B32" s="19"/>
      <c r="C32" s="19"/>
      <c r="E32" s="21"/>
      <c r="F32" s="21"/>
      <c r="G32" s="21"/>
      <c r="H32" s="21"/>
      <c r="I32" s="21"/>
      <c r="J32" s="21"/>
      <c r="K32" s="33"/>
      <c r="L32" s="44"/>
      <c r="M32" s="21"/>
    </row>
    <row r="33" spans="1:13">
      <c r="A33" s="20"/>
      <c r="B33" s="19"/>
      <c r="C33" s="19"/>
      <c r="E33" s="21"/>
      <c r="F33" s="21"/>
      <c r="G33" s="21"/>
      <c r="H33" s="21"/>
      <c r="I33" s="21"/>
      <c r="J33" s="21"/>
      <c r="K33" s="57"/>
      <c r="L33" s="44"/>
      <c r="M33" s="21"/>
    </row>
    <row r="34" spans="1:13" ht="15.6">
      <c r="A34" s="81"/>
      <c r="B34" s="19"/>
      <c r="C34" s="19"/>
      <c r="E34" s="21"/>
      <c r="F34" s="21"/>
      <c r="G34" s="21"/>
      <c r="H34" s="21"/>
      <c r="I34" s="21"/>
      <c r="J34" s="21"/>
      <c r="K34" s="20"/>
      <c r="L34" s="44"/>
    </row>
    <row r="35" spans="1:13">
      <c r="A35" s="24"/>
      <c r="B35" s="19"/>
      <c r="C35" s="19"/>
      <c r="E35" s="21"/>
      <c r="F35" s="21"/>
      <c r="G35" s="21"/>
      <c r="H35" s="21"/>
      <c r="I35" s="21"/>
      <c r="J35" s="21"/>
      <c r="K35" s="58"/>
      <c r="L35" s="44"/>
    </row>
    <row r="36" spans="1:13">
      <c r="A36" s="20"/>
      <c r="B36" s="19"/>
      <c r="C36" s="19"/>
      <c r="E36" s="21"/>
      <c r="F36" s="21"/>
      <c r="G36" s="21"/>
      <c r="H36" s="21"/>
      <c r="I36" s="21"/>
      <c r="J36" s="21"/>
      <c r="K36" s="59"/>
      <c r="L36" s="44"/>
    </row>
    <row r="37" spans="1:13">
      <c r="A37" s="18"/>
      <c r="B37" s="19"/>
      <c r="C37" s="19"/>
      <c r="E37" s="21"/>
      <c r="F37" s="21"/>
      <c r="G37" s="21"/>
      <c r="H37" s="21"/>
      <c r="I37" s="21"/>
      <c r="J37" s="21"/>
      <c r="K37" s="59"/>
      <c r="L37" s="44"/>
    </row>
    <row r="38" spans="1:13">
      <c r="B38" s="10"/>
      <c r="C38" s="10"/>
      <c r="E38" s="2"/>
      <c r="F38" s="2"/>
      <c r="G38" s="2"/>
      <c r="H38" s="2"/>
      <c r="I38" s="2"/>
      <c r="J38" s="2"/>
      <c r="K38" s="60"/>
      <c r="L38" s="43"/>
    </row>
    <row r="39" spans="1:13">
      <c r="B39" s="10"/>
      <c r="C39" s="10"/>
      <c r="E39" s="2"/>
      <c r="F39" s="2"/>
      <c r="G39" s="2"/>
      <c r="H39" s="2"/>
      <c r="I39" s="2"/>
      <c r="J39" s="2"/>
      <c r="K39" s="45"/>
      <c r="L39" s="43"/>
    </row>
    <row r="40" spans="1:13">
      <c r="B40" s="10"/>
      <c r="C40" s="10"/>
      <c r="E40" s="2"/>
      <c r="F40" s="2"/>
      <c r="G40" s="2"/>
      <c r="H40" s="2"/>
      <c r="I40" s="2"/>
      <c r="J40" s="2"/>
      <c r="K40" s="45"/>
      <c r="L40" s="43"/>
      <c r="M40" s="2"/>
    </row>
    <row r="41" spans="1:13" s="49" customFormat="1">
      <c r="A41"/>
      <c r="B41" s="47"/>
      <c r="C41" s="47"/>
      <c r="D41" s="65"/>
      <c r="E41" s="48"/>
      <c r="F41" s="48"/>
      <c r="G41" s="48"/>
      <c r="H41" s="48"/>
      <c r="I41" s="48"/>
      <c r="K41" s="61"/>
      <c r="L41" s="50"/>
      <c r="M41" s="48"/>
    </row>
    <row r="42" spans="1:13" ht="12.75" customHeight="1">
      <c r="B42" s="10"/>
      <c r="C42" s="10"/>
      <c r="D42" s="54"/>
      <c r="E42" s="2"/>
      <c r="F42" s="2"/>
      <c r="G42" s="2"/>
      <c r="H42" s="2"/>
      <c r="I42" s="2"/>
      <c r="K42" s="45"/>
      <c r="L42" s="43"/>
      <c r="M42" s="2"/>
    </row>
    <row r="43" spans="1:13">
      <c r="B43" s="10"/>
      <c r="C43" s="10"/>
      <c r="D43" s="66"/>
      <c r="G43" s="2"/>
      <c r="H43" s="2"/>
      <c r="I43" s="2"/>
      <c r="J43" s="55"/>
      <c r="K43" s="51"/>
      <c r="L43" s="43"/>
      <c r="M43" s="2"/>
    </row>
    <row r="44" spans="1:13">
      <c r="B44" s="10"/>
      <c r="C44" s="10"/>
      <c r="D44" s="33"/>
      <c r="G44" s="2"/>
      <c r="H44" s="2"/>
      <c r="I44" s="2"/>
      <c r="J44" s="55"/>
      <c r="K44" s="51"/>
      <c r="L44" s="43"/>
      <c r="M44" s="2"/>
    </row>
    <row r="45" spans="1:13" ht="12.75" customHeight="1">
      <c r="B45" s="10"/>
      <c r="C45" s="10"/>
      <c r="D45" s="33"/>
      <c r="G45" s="2"/>
      <c r="H45" s="2"/>
      <c r="I45" s="2"/>
      <c r="J45" s="67"/>
      <c r="K45" s="45"/>
      <c r="L45" s="43"/>
      <c r="M45" s="2"/>
    </row>
    <row r="46" spans="1:13" ht="12.75" customHeight="1">
      <c r="B46" s="10"/>
      <c r="C46" s="10"/>
      <c r="D46" s="33"/>
      <c r="G46" s="2"/>
      <c r="H46" s="2"/>
      <c r="I46" s="2"/>
      <c r="J46" s="67"/>
      <c r="K46" s="45"/>
      <c r="L46" s="43"/>
      <c r="M46" s="2"/>
    </row>
    <row r="47" spans="1:13">
      <c r="B47" s="10"/>
      <c r="C47" s="10"/>
      <c r="D47" s="23"/>
      <c r="G47" s="2"/>
      <c r="H47" s="2"/>
      <c r="I47" s="2"/>
      <c r="J47" s="45"/>
      <c r="K47" s="45"/>
      <c r="L47" s="43"/>
      <c r="M47" s="2"/>
    </row>
    <row r="48" spans="1:13">
      <c r="B48" s="25"/>
      <c r="C48" s="25"/>
      <c r="E48" s="21"/>
      <c r="F48" s="21"/>
      <c r="G48" s="21"/>
      <c r="H48" s="21"/>
      <c r="I48" s="21"/>
      <c r="J48" s="20"/>
      <c r="K48" s="62"/>
      <c r="L48" s="44"/>
      <c r="M48" s="21"/>
    </row>
    <row r="49" spans="1:13">
      <c r="B49" s="10"/>
      <c r="C49" s="26"/>
      <c r="D49" s="27"/>
      <c r="E49" s="2"/>
      <c r="F49" s="2"/>
      <c r="G49" s="2"/>
      <c r="H49" s="2"/>
      <c r="I49" s="2"/>
      <c r="J49" s="2"/>
      <c r="K49" s="45"/>
      <c r="L49" s="43"/>
      <c r="M49" s="2"/>
    </row>
    <row r="50" spans="1:13" s="11" customFormat="1" ht="15.9" customHeight="1">
      <c r="A50"/>
      <c r="B50" s="10"/>
      <c r="C50" s="26"/>
      <c r="D50" s="27"/>
      <c r="K50" s="63"/>
      <c r="L50" s="45"/>
    </row>
    <row r="51" spans="1:13">
      <c r="B51" s="19"/>
      <c r="C51" s="19"/>
      <c r="E51" s="21"/>
      <c r="F51" s="21"/>
      <c r="G51" s="21"/>
      <c r="H51" s="21"/>
      <c r="I51" s="21"/>
      <c r="J51" s="21"/>
      <c r="K51" s="52"/>
      <c r="L51" s="44"/>
      <c r="M51" s="21"/>
    </row>
    <row r="52" spans="1:13">
      <c r="B52" s="10"/>
      <c r="C52" s="10"/>
      <c r="E52" s="2"/>
      <c r="F52" s="2"/>
      <c r="G52" s="2"/>
      <c r="H52" s="2"/>
      <c r="I52" s="2"/>
      <c r="J52" s="2"/>
      <c r="K52" s="60"/>
      <c r="L52" s="43"/>
    </row>
    <row r="53" spans="1:13" s="3" customFormat="1">
      <c r="A53"/>
      <c r="K53" s="53"/>
      <c r="L53" s="46"/>
    </row>
    <row r="54" spans="1:13" s="3" customFormat="1">
      <c r="A54"/>
      <c r="K54" s="64"/>
      <c r="L54" s="46"/>
    </row>
  </sheetData>
  <phoneticPr fontId="7" type="noConversion"/>
  <printOptions horizontalCentered="1" gridLinesSet="0"/>
  <pageMargins left="0.25" right="0.25" top="1" bottom="0.75" header="0.5" footer="0.5"/>
  <pageSetup scale="80" firstPageNumber="2" orientation="landscape" useFirstPageNumber="1" r:id="rId1"/>
  <headerFooter alignWithMargins="0">
    <oddHeader xml:space="preserve">&amp;C&amp;"Geneva,Bold"&amp;16LABOR AND BENEFITS ONLY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C7" sqref="C7"/>
    </sheetView>
  </sheetViews>
  <sheetFormatPr defaultRowHeight="13.2"/>
  <cols>
    <col min="2" max="2" width="21.33203125" customWidth="1"/>
    <col min="3" max="3" width="22.88671875" customWidth="1"/>
  </cols>
  <sheetData>
    <row r="1" spans="1:3" ht="42" thickBot="1">
      <c r="A1" s="70" t="s">
        <v>11</v>
      </c>
      <c r="B1" s="70" t="s">
        <v>12</v>
      </c>
      <c r="C1" s="70" t="s">
        <v>24</v>
      </c>
    </row>
    <row r="2" spans="1:3" ht="14.4" thickBot="1">
      <c r="A2" s="70" t="s">
        <v>13</v>
      </c>
      <c r="B2" s="70">
        <v>15</v>
      </c>
      <c r="C2" s="71">
        <v>0.06</v>
      </c>
    </row>
    <row r="3" spans="1:3" ht="14.4" thickBot="1">
      <c r="A3" s="70" t="s">
        <v>14</v>
      </c>
      <c r="B3" s="70">
        <v>18</v>
      </c>
      <c r="C3" s="71">
        <v>7.3999999999999996E-2</v>
      </c>
    </row>
    <row r="4" spans="1:3" ht="28.2" thickBot="1">
      <c r="A4" s="70" t="s">
        <v>15</v>
      </c>
      <c r="B4" s="70">
        <v>21</v>
      </c>
      <c r="C4" s="71">
        <v>8.5000000000000006E-2</v>
      </c>
    </row>
    <row r="5" spans="1:3" ht="28.2" thickBot="1">
      <c r="A5" s="70" t="s">
        <v>16</v>
      </c>
      <c r="B5" s="70">
        <v>24</v>
      </c>
      <c r="C5" s="71">
        <v>9.5000000000000001E-2</v>
      </c>
    </row>
    <row r="6" spans="1:3" ht="14.4" thickBot="1">
      <c r="A6" s="70" t="s">
        <v>17</v>
      </c>
      <c r="B6" s="70">
        <v>27</v>
      </c>
      <c r="C6" s="71">
        <v>9.8000000000000004E-2</v>
      </c>
    </row>
    <row r="7" spans="1:3" ht="14.4" thickBot="1">
      <c r="A7" s="70" t="s">
        <v>18</v>
      </c>
      <c r="B7" s="70">
        <v>30</v>
      </c>
      <c r="C7" s="71">
        <v>0.106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Rate Calculation</vt:lpstr>
      <vt:lpstr>LEAVE ASSESSMENT %</vt:lpstr>
    </vt:vector>
  </TitlesOfParts>
  <Company>Chancellor's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Jeffrey</dc:creator>
  <cp:lastModifiedBy>kirby john smith</cp:lastModifiedBy>
  <cp:lastPrinted>2012-06-23T01:25:03Z</cp:lastPrinted>
  <dcterms:created xsi:type="dcterms:W3CDTF">1998-03-23T18:51:02Z</dcterms:created>
  <dcterms:modified xsi:type="dcterms:W3CDTF">2012-11-01T18:04:11Z</dcterms:modified>
</cp:coreProperties>
</file>