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6335" windowHeight="7905" firstSheet="2" activeTab="4"/>
  </bookViews>
  <sheets>
    <sheet name="Nutrient Inputs worksheet" sheetId="5" r:id="rId1"/>
    <sheet name="Nutrient Management Records" sheetId="6" r:id="rId2"/>
    <sheet name="Nutrients in Fertilizer" sheetId="9" r:id="rId3"/>
    <sheet name="Nitrogen from Cover Crop" sheetId="3" r:id="rId4"/>
    <sheet name="Nutrients in organic amendments" sheetId="4" r:id="rId5"/>
    <sheet name="Crop Info Vegetable Crops" sheetId="7" r:id="rId6"/>
    <sheet name="Crop Info Fruit &amp; Nut Crops" sheetId="8" r:id="rId7"/>
  </sheets>
  <definedNames>
    <definedName name="_xlnm.Print_Area" localSheetId="6">'Crop Info Fruit &amp; Nut Crops'!$A$1:$E$9</definedName>
    <definedName name="_xlnm.Print_Area" localSheetId="5">'Crop Info Vegetable Crops'!$A$1:$E$22</definedName>
    <definedName name="_xlnm.Print_Area" localSheetId="3">'Nitrogen from Cover Crop'!$A$1:$G$10</definedName>
    <definedName name="_xlnm.Print_Area" localSheetId="0">'Nutrient Inputs worksheet'!$A$2:$E$36</definedName>
    <definedName name="_xlnm.Print_Area" localSheetId="1">'Nutrient Management Records'!$A$1:$D$16</definedName>
    <definedName name="_xlnm.Print_Area" localSheetId="4">'Nutrients in organic amendments'!$A$1:$I$20</definedName>
    <definedName name="_xlnm.Print_Titles" localSheetId="5">'Crop Info Vegetable Crops'!$1:$5</definedName>
    <definedName name="Z_C79AC43A_050E_48AF_A838_920C2D7B8AC9_.wvu.PrintArea" localSheetId="0" hidden="1">'Nutrient Inputs worksheet'!$A$2:$D$36</definedName>
    <definedName name="Z_C79AC43A_050E_48AF_A838_920C2D7B8AC9_.wvu.PrintArea" localSheetId="1" hidden="1">'Nutrient Management Records'!$A$1:$D$18</definedName>
  </definedNames>
  <calcPr calcId="145621"/>
  <customWorkbookViews>
    <customWorkbookView name="Chessman, Dennis -  NRCS, Davis, CA - Personal View" guid="{C79AC43A-050E-48AF-A838-920C2D7B8AC9}" mergeInterval="0" personalView="1" maximized="1" windowWidth="1916" windowHeight="884" activeSheetId="3" showComments="commIndAndComment"/>
  </customWorkbookViews>
</workbook>
</file>

<file path=xl/calcChain.xml><?xml version="1.0" encoding="utf-8"?>
<calcChain xmlns="http://schemas.openxmlformats.org/spreadsheetml/2006/main">
  <c r="H5" i="9" l="1"/>
  <c r="I6" i="9"/>
  <c r="B34" i="5"/>
  <c r="B20" i="5" l="1"/>
  <c r="C13" i="5"/>
  <c r="B35" i="5"/>
  <c r="C16" i="5" l="1"/>
  <c r="B33" i="5" s="1"/>
  <c r="J17" i="9" l="1"/>
  <c r="I17" i="9"/>
  <c r="J16" i="9"/>
  <c r="I16" i="9"/>
  <c r="J15" i="9"/>
  <c r="I15" i="9"/>
  <c r="J14" i="9"/>
  <c r="I14" i="9"/>
  <c r="J13" i="9"/>
  <c r="I13" i="9"/>
  <c r="J12" i="9"/>
  <c r="I12" i="9"/>
  <c r="J11" i="9"/>
  <c r="I11" i="9"/>
  <c r="J10" i="9"/>
  <c r="I10" i="9"/>
  <c r="J9" i="9"/>
  <c r="I9" i="9"/>
  <c r="J8" i="9"/>
  <c r="I8" i="9"/>
  <c r="J7" i="9"/>
  <c r="I7" i="9"/>
  <c r="J6" i="9"/>
  <c r="J5" i="9"/>
  <c r="I5" i="9"/>
  <c r="H6" i="9"/>
  <c r="H17" i="9"/>
  <c r="H16" i="9"/>
  <c r="H15" i="9"/>
  <c r="H14" i="9"/>
  <c r="H13" i="9"/>
  <c r="H12" i="9"/>
  <c r="H11" i="9"/>
  <c r="H10" i="9"/>
  <c r="H9" i="9"/>
  <c r="H8" i="9"/>
  <c r="H7" i="9"/>
  <c r="H18" i="9" s="1"/>
  <c r="I18" i="9" l="1"/>
  <c r="J18" i="9"/>
  <c r="E8" i="3"/>
  <c r="D8" i="3"/>
  <c r="E7" i="3"/>
  <c r="D7" i="3"/>
  <c r="D6" i="3"/>
  <c r="E6" i="3" s="1"/>
  <c r="D5" i="3"/>
  <c r="E5" i="3" s="1"/>
  <c r="H18" i="4" l="1"/>
  <c r="H19" i="4"/>
  <c r="G18" i="4"/>
  <c r="G19" i="4"/>
  <c r="H17" i="4"/>
  <c r="G17" i="4"/>
  <c r="I7" i="4"/>
  <c r="G7" i="4"/>
  <c r="F18" i="4"/>
  <c r="F17" i="4"/>
  <c r="I8" i="4"/>
  <c r="H8" i="4"/>
  <c r="G8" i="4"/>
  <c r="H7" i="4"/>
  <c r="G9" i="4"/>
  <c r="F19" i="4"/>
  <c r="I9" i="4"/>
  <c r="H9" i="4"/>
</calcChain>
</file>

<file path=xl/sharedStrings.xml><?xml version="1.0" encoding="utf-8"?>
<sst xmlns="http://schemas.openxmlformats.org/spreadsheetml/2006/main" count="196" uniqueCount="174">
  <si>
    <t>1.1 Today's Date</t>
  </si>
  <si>
    <t>1. Identifying Information and Site Characteristics</t>
  </si>
  <si>
    <t>1.2 Field/Ranch Location</t>
  </si>
  <si>
    <t xml:space="preserve">1.3 Irrigation Method </t>
  </si>
  <si>
    <t>1.4 Planned Crop</t>
  </si>
  <si>
    <t>2.1 Soil Test Results (date of test)</t>
  </si>
  <si>
    <t>2.1.4  % SOM and expected N release</t>
  </si>
  <si>
    <t>Date</t>
  </si>
  <si>
    <t>Notes</t>
  </si>
  <si>
    <t>Field:</t>
  </si>
  <si>
    <r>
      <rPr>
        <b/>
        <sz val="16"/>
        <color indexed="8"/>
        <rFont val="Calibri"/>
        <family val="2"/>
      </rPr>
      <t xml:space="preserve">Crop:   </t>
    </r>
    <r>
      <rPr>
        <b/>
        <sz val="20"/>
        <color indexed="8"/>
        <rFont val="Calibri"/>
        <family val="2"/>
      </rPr>
      <t xml:space="preserve">                                                   </t>
    </r>
  </si>
  <si>
    <t>Nutrient Management Records Sheet</t>
  </si>
  <si>
    <t>Name</t>
  </si>
  <si>
    <t>NUTRIENTS ADDED IN ORGANIC AMENDMENTS</t>
  </si>
  <si>
    <t>lbs N applied</t>
  </si>
  <si>
    <t>NOTE: Enter percents as whole numbers, for example for 5% enter 5, not 0.05</t>
  </si>
  <si>
    <t>lbs of material applied</t>
  </si>
  <si>
    <t>%N</t>
  </si>
  <si>
    <t>Sample ID</t>
  </si>
  <si>
    <t>% moisture (*)</t>
  </si>
  <si>
    <t>* If you have information re: the percent moisture of the materials you actually applied, use this value, if you do not, assume that the product is the same percent moisture as the product that was analyzed.</t>
  </si>
  <si>
    <t>ANALYSIS BASED ON DRY WEIGHT</t>
  </si>
  <si>
    <t>ANALYSIS BASED ON MOIST WEIGHT ("AS RECEIVED")</t>
  </si>
  <si>
    <t>BE SURE TO CHOOSE THE CORRECT SECTION!</t>
  </si>
  <si>
    <t>Cover Crop Mix Name/Code</t>
  </si>
  <si>
    <t>% of cover crop that is legume (a)</t>
  </si>
  <si>
    <t>Estimated lbs of N/acre from cover crop</t>
  </si>
  <si>
    <r>
      <t>lbs P</t>
    </r>
    <r>
      <rPr>
        <b/>
        <vertAlign val="subscript"/>
        <sz val="11"/>
        <color indexed="8"/>
        <rFont val="Calibri"/>
        <family val="2"/>
      </rPr>
      <t>2</t>
    </r>
    <r>
      <rPr>
        <b/>
        <sz val="11"/>
        <color indexed="8"/>
        <rFont val="Calibri"/>
        <family val="2"/>
      </rPr>
      <t>O</t>
    </r>
    <r>
      <rPr>
        <b/>
        <vertAlign val="subscript"/>
        <sz val="11"/>
        <color indexed="8"/>
        <rFont val="Calibri"/>
        <family val="2"/>
      </rPr>
      <t>5</t>
    </r>
    <r>
      <rPr>
        <b/>
        <sz val="11"/>
        <color indexed="8"/>
        <rFont val="Calibri"/>
        <family val="2"/>
      </rPr>
      <t xml:space="preserve"> applied</t>
    </r>
  </si>
  <si>
    <r>
      <t>lbs K</t>
    </r>
    <r>
      <rPr>
        <b/>
        <vertAlign val="subscript"/>
        <sz val="11"/>
        <color indexed="8"/>
        <rFont val="Calibri"/>
        <family val="2"/>
      </rPr>
      <t>2</t>
    </r>
    <r>
      <rPr>
        <b/>
        <sz val="11"/>
        <color indexed="8"/>
        <rFont val="Calibri"/>
        <family val="2"/>
      </rPr>
      <t>O applied</t>
    </r>
  </si>
  <si>
    <r>
      <t>%K</t>
    </r>
    <r>
      <rPr>
        <b/>
        <vertAlign val="subscript"/>
        <sz val="11"/>
        <color indexed="8"/>
        <rFont val="Calibri"/>
        <family val="2"/>
      </rPr>
      <t>2</t>
    </r>
    <r>
      <rPr>
        <b/>
        <sz val="11"/>
        <color indexed="8"/>
        <rFont val="Calibri"/>
        <family val="2"/>
      </rPr>
      <t>O</t>
    </r>
  </si>
  <si>
    <r>
      <t>%P</t>
    </r>
    <r>
      <rPr>
        <b/>
        <vertAlign val="subscript"/>
        <sz val="11"/>
        <color indexed="8"/>
        <rFont val="Calibri"/>
        <family val="2"/>
      </rPr>
      <t>2</t>
    </r>
    <r>
      <rPr>
        <b/>
        <sz val="11"/>
        <color indexed="8"/>
        <rFont val="Calibri"/>
        <family val="2"/>
      </rPr>
      <t>O</t>
    </r>
    <r>
      <rPr>
        <b/>
        <vertAlign val="subscript"/>
        <sz val="11"/>
        <color indexed="8"/>
        <rFont val="Calibri"/>
        <family val="2"/>
      </rPr>
      <t>5</t>
    </r>
  </si>
  <si>
    <r>
      <t xml:space="preserve">
Enter values for </t>
    </r>
    <r>
      <rPr>
        <b/>
        <sz val="11"/>
        <color indexed="17"/>
        <rFont val="Calibri"/>
        <family val="2"/>
      </rPr>
      <t>green</t>
    </r>
    <r>
      <rPr>
        <b/>
        <sz val="11"/>
        <color indexed="8"/>
        <rFont val="Calibri"/>
        <family val="2"/>
      </rPr>
      <t xml:space="preserve"> cells, </t>
    </r>
    <r>
      <rPr>
        <b/>
        <sz val="11"/>
        <color indexed="12"/>
        <rFont val="Calibri"/>
        <family val="2"/>
      </rPr>
      <t>blue</t>
    </r>
    <r>
      <rPr>
        <b/>
        <sz val="11"/>
        <color indexed="8"/>
        <rFont val="Calibri"/>
        <family val="2"/>
      </rPr>
      <t xml:space="preserve"> cells are calculated using data you entered. Calculations explained below.</t>
    </r>
  </si>
  <si>
    <t xml:space="preserve">NITROGEN ADDED IN COVER CROPS </t>
  </si>
  <si>
    <t>Is analysis based on dry weight? If yes, enter the information in the green cells below to calculate estimated N, P and K contributions. If no, enter skip to next section.</t>
  </si>
  <si>
    <t xml:space="preserve">Is the analysis based on moist or "as received" weight? If yes, enter the  information in the green cells below to calcuate estimated N, P and K contributions. If no, return to above section. </t>
  </si>
  <si>
    <t>2. Nutrients Available</t>
  </si>
  <si>
    <t>2.4.1 N from cover crop (lbs/A)</t>
  </si>
  <si>
    <t>2.2.3 lbs N/A applied with irrigation water</t>
  </si>
  <si>
    <t>NOTES</t>
  </si>
  <si>
    <t>Estimated height of crop at kill (b)</t>
  </si>
  <si>
    <t>Estimated biomass at kill (c)</t>
  </si>
  <si>
    <r>
      <t>2.2.1 Irrigation Water NO</t>
    </r>
    <r>
      <rPr>
        <b/>
        <vertAlign val="subscript"/>
        <sz val="18"/>
        <color indexed="8"/>
        <rFont val="Calibri"/>
        <family val="2"/>
      </rPr>
      <t>3</t>
    </r>
    <r>
      <rPr>
        <b/>
        <sz val="18"/>
        <color indexed="8"/>
        <rFont val="Calibri"/>
        <family val="2"/>
      </rPr>
      <t>-N (ppm)</t>
    </r>
  </si>
  <si>
    <t>2.2 Irrigation Water Test  (date of test)</t>
  </si>
  <si>
    <t>2.2.2 Acre inches water applied</t>
  </si>
  <si>
    <r>
      <t xml:space="preserve">a) Estimate the percent of the actual cover crop stand that is legume, not simply the percent of seed that was legume.
b) Estimate the height at kill in inches
c) Calculated based on height of crop entered in column C. 
</t>
    </r>
    <r>
      <rPr>
        <b/>
        <sz val="11"/>
        <color indexed="8"/>
        <rFont val="Calibri"/>
        <family val="2"/>
      </rPr>
      <t>Calculations/assumptions as follows:</t>
    </r>
    <r>
      <rPr>
        <sz val="11"/>
        <color indexed="8"/>
        <rFont val="Calibri"/>
        <family val="2"/>
      </rPr>
      <t xml:space="preserve">
1. Most non-woody legumes contain roughly 2000 lbs dry matter/acre when they are 6" tall, for each additional inch we assume an additional 150 lbs dry matter/acre.
2. Legumes cut before flowering have ~3.5-4% N, after flowering ~3-3.5% N in above ground growth (with younger material at the high end). After flowering the N is quickly transferred to the developing seed. Most cover crops are killed before seed set. We assume a value of 3.5% N as an acceptable estimate for the legume component of a cover crop stand. 
3. Multiply biomass (in lbs) by % N to estimate lbs N contributed in cover crop.
4. Non-legume cover crops may also release N, but typically have a C:N ratio that minimizes quick availability of N from decomposing material.
Assumptions based on guidance from </t>
    </r>
    <r>
      <rPr>
        <i/>
        <u/>
        <sz val="11"/>
        <color indexed="8"/>
        <rFont val="Calibri"/>
        <family val="2"/>
      </rPr>
      <t>Managing Cover Crops Profitably</t>
    </r>
    <r>
      <rPr>
        <sz val="11"/>
        <color indexed="8"/>
        <rFont val="Calibri"/>
        <family val="2"/>
      </rPr>
      <t xml:space="preserve">, edited by Andy Clark. 
Sustainable Agriculture Network Handbook Series Book 9, 3rd Edition published 2007 by Sustainable Agriculture Network (SAN). 
Available for purchase or free download through the SARE website: http://www.sare.org/Learning-Center/Books. </t>
    </r>
  </si>
  <si>
    <r>
      <t>The calculations are as follows when analysis is based on dry weight:</t>
    </r>
    <r>
      <rPr>
        <sz val="11"/>
        <color theme="1"/>
        <rFont val="Calibri"/>
        <family val="2"/>
        <scheme val="minor"/>
      </rPr>
      <t xml:space="preserve">
First calculate what percent of the materials applied are dry matter by multiplying the lbs applied by the percent dry matter. Percent dry matter is calculated by subtracting percent moisture from 100. The calculation is thus:
Lbs dry material applied =  lbs applied x (100-% moisture)/100
Then multiply the lbs of dry material applied by the % of the total dry weight that is N. 
lbs of each N,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or K</t>
    </r>
    <r>
      <rPr>
        <vertAlign val="subscript"/>
        <sz val="11"/>
        <color theme="1"/>
        <rFont val="Calibri"/>
        <family val="2"/>
        <scheme val="minor"/>
      </rPr>
      <t>2</t>
    </r>
    <r>
      <rPr>
        <sz val="11"/>
        <color theme="1"/>
        <rFont val="Calibri"/>
        <family val="2"/>
        <scheme val="minor"/>
      </rPr>
      <t>O =  lbs of dry material applied x (% N, P</t>
    </r>
    <r>
      <rPr>
        <vertAlign val="subscript"/>
        <sz val="11"/>
        <color indexed="8"/>
        <rFont val="Calibri"/>
        <family val="2"/>
      </rPr>
      <t>2</t>
    </r>
    <r>
      <rPr>
        <sz val="11"/>
        <color theme="1"/>
        <rFont val="Calibri"/>
        <family val="2"/>
        <scheme val="minor"/>
      </rPr>
      <t>O</t>
    </r>
    <r>
      <rPr>
        <vertAlign val="subscript"/>
        <sz val="11"/>
        <color indexed="8"/>
        <rFont val="Calibri"/>
        <family val="2"/>
      </rPr>
      <t>5</t>
    </r>
    <r>
      <rPr>
        <sz val="11"/>
        <color theme="1"/>
        <rFont val="Calibri"/>
        <family val="2"/>
        <scheme val="minor"/>
      </rPr>
      <t xml:space="preserve"> or K</t>
    </r>
    <r>
      <rPr>
        <vertAlign val="subscript"/>
        <sz val="11"/>
        <color indexed="8"/>
        <rFont val="Calibri"/>
        <family val="2"/>
      </rPr>
      <t>2</t>
    </r>
    <r>
      <rPr>
        <sz val="11"/>
        <color theme="1"/>
        <rFont val="Calibri"/>
        <family val="2"/>
        <scheme val="minor"/>
      </rPr>
      <t>O/100) 
                                   For example, f</t>
    </r>
    <r>
      <rPr>
        <b/>
        <sz val="11"/>
        <color indexed="8"/>
        <rFont val="Calibri"/>
        <family val="2"/>
      </rPr>
      <t>ormula in cell G7 is (B7*(100-C7)/100)*(D7/100)</t>
    </r>
  </si>
  <si>
    <r>
      <rPr>
        <b/>
        <sz val="11"/>
        <color theme="1"/>
        <rFont val="Calibri"/>
        <family val="2"/>
        <scheme val="minor"/>
      </rPr>
      <t>Supplemental Information</t>
    </r>
    <r>
      <rPr>
        <sz val="11"/>
        <color theme="1"/>
        <rFont val="Calibri"/>
        <family val="2"/>
        <scheme val="minor"/>
      </rPr>
      <t xml:space="preserve">
By convention phosphorus (P) and potassium (K) content are usually given in oxide form. Conversion between the units is as follows:
P * 2.3 = P2O5   and  P2O5 * 0.44 = P
 K * 1.2 = K2O   and  K2O * 0.83 = K
</t>
    </r>
  </si>
  <si>
    <t>pH equal/greater than 6.0 use Olsen/Sodium Bicarbonate, pH less than 6.0 use Bray value</t>
  </si>
  <si>
    <r>
      <t>2.1.2 P</t>
    </r>
    <r>
      <rPr>
        <b/>
        <sz val="18"/>
        <color indexed="8"/>
        <rFont val="Calibri"/>
        <family val="2"/>
      </rPr>
      <t xml:space="preserve"> ppm</t>
    </r>
  </si>
  <si>
    <r>
      <t>2.1.3 K</t>
    </r>
    <r>
      <rPr>
        <b/>
        <sz val="18"/>
        <color indexed="8"/>
        <rFont val="Calibri"/>
        <family val="2"/>
      </rPr>
      <t xml:space="preserve"> ppm </t>
    </r>
  </si>
  <si>
    <t>1.5 Expected Yield (include units)</t>
  </si>
  <si>
    <t>1.6 Planting Date for Planned Crop</t>
  </si>
  <si>
    <t>1.7 Soil type and texture</t>
  </si>
  <si>
    <t>2.5.1 Other N (lbs/A)</t>
  </si>
  <si>
    <r>
      <t>3.2 P</t>
    </r>
    <r>
      <rPr>
        <b/>
        <vertAlign val="subscript"/>
        <sz val="18"/>
        <color indexed="8"/>
        <rFont val="Calibri"/>
        <family val="2"/>
      </rPr>
      <t>2</t>
    </r>
    <r>
      <rPr>
        <b/>
        <sz val="18"/>
        <color indexed="8"/>
        <rFont val="Calibri"/>
        <family val="2"/>
      </rPr>
      <t>O</t>
    </r>
    <r>
      <rPr>
        <b/>
        <vertAlign val="subscript"/>
        <sz val="18"/>
        <color indexed="8"/>
        <rFont val="Calibri"/>
        <family val="2"/>
      </rPr>
      <t xml:space="preserve">5 </t>
    </r>
    <r>
      <rPr>
        <b/>
        <sz val="18"/>
        <color indexed="8"/>
        <rFont val="Calibri"/>
        <family val="2"/>
      </rPr>
      <t>lbs/A added</t>
    </r>
  </si>
  <si>
    <t>Crop</t>
  </si>
  <si>
    <t>Sufficient P Level</t>
  </si>
  <si>
    <t>Sufficient K Level</t>
  </si>
  <si>
    <t>Information Source</t>
  </si>
  <si>
    <t>Strawberries</t>
  </si>
  <si>
    <t>Broccoli</t>
  </si>
  <si>
    <t>General information for nutrient management planning for  
Nitrogen (N), Phosphorus (P) and Potassium (K)  for various fruit crops</t>
  </si>
  <si>
    <t>Wine Grapes</t>
  </si>
  <si>
    <t>Spinach Production in CA UC pub 7212 http://anrcatalog.ucdavis.edu/pdf/7212.pdf</t>
  </si>
  <si>
    <t>Spinach</t>
  </si>
  <si>
    <t>Crop planted cool season ~180-240 lbs/A total application
Crop planted warm season ~160-200 lb/A total application
20 ppm nitrate generally sufficient</t>
  </si>
  <si>
    <t>50 ppm</t>
  </si>
  <si>
    <t>150-180 lbs/A for 1st crop of the season; 100-150 lbs/A for following crops
20ppm nitrate generally sufficient</t>
  </si>
  <si>
    <t xml:space="preserve">60ppm </t>
  </si>
  <si>
    <t>150 ppm 
crop removes ~120 lbs/A, manage to avoid depletion</t>
  </si>
  <si>
    <t>150 ppm
crop removes ~100-140 lbs/A, manage to avoid depletion</t>
  </si>
  <si>
    <t>250 lbs N/A 
not recommended to apply more than 20-30% preplant</t>
  </si>
  <si>
    <t>20 lbs/A preplant or at planting; 20-30 lbs/A sidedress once for fresh market, twice for freezer spinach (harvested at greater maturity)
20ppm in top 6" generally sufficient</t>
  </si>
  <si>
    <r>
      <t>soil P &gt; 30ppm recommended to apply no more than 50 lbs/A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</si>
  <si>
    <t xml:space="preserve">150 ppm </t>
  </si>
  <si>
    <t>Fresh-market 
Bulb Onions</t>
  </si>
  <si>
    <t>Celery Production in CA UC pub 7720 http://anrcatalog.ucdavis.edu/pdf/7220.pdf</t>
  </si>
  <si>
    <t xml:space="preserve">60 ppm </t>
  </si>
  <si>
    <t>120 ppm
fresh market removes ~25-55 lbs/A, manage to avoid depletion</t>
  </si>
  <si>
    <t>150 ppm, crop removes ~350-450 lbs/A, manage to avoid depletion</t>
  </si>
  <si>
    <t xml:space="preserve">200-275 lbs/A total generally sufficient, applied throughout the season, with higher rates as the crop matures
20 ppm in top 12" generally sufficient
</t>
  </si>
  <si>
    <t>Celery</t>
  </si>
  <si>
    <t xml:space="preserve">General information for nutrient management planning for  
Nitrogen (N), Phosphorus (P) and Potassium (K)  for various crops
</t>
  </si>
  <si>
    <t>VEGETABLES</t>
  </si>
  <si>
    <r>
      <t>Nutrient Budget Worksheet 
(</t>
    </r>
    <r>
      <rPr>
        <b/>
        <sz val="28"/>
        <color rgb="FFFF0000"/>
        <rFont val="Calibri"/>
        <family val="2"/>
      </rPr>
      <t xml:space="preserve">enter information in white cells, </t>
    </r>
    <r>
      <rPr>
        <b/>
        <sz val="28"/>
        <color theme="1" tint="0.499984740745262"/>
        <rFont val="Calibri"/>
        <family val="2"/>
      </rPr>
      <t>grey</t>
    </r>
    <r>
      <rPr>
        <b/>
        <sz val="28"/>
        <color rgb="FFFF0000"/>
        <rFont val="Calibri"/>
        <family val="2"/>
      </rPr>
      <t xml:space="preserve"> cells calculate values</t>
    </r>
    <r>
      <rPr>
        <b/>
        <sz val="28"/>
        <color indexed="8"/>
        <rFont val="Calibri"/>
        <family val="2"/>
      </rPr>
      <t>)</t>
    </r>
  </si>
  <si>
    <t>Fresh-Market Bulb Onion Production in CA UC pub 7242 State of CA Fertility Guidelines: http://anrcatalog.ucdavis.edu/pdf/7242.pdf</t>
  </si>
  <si>
    <t xml:space="preserve">Iceberg Lettuce Production in CA pub 7215 
http://anrcatalog.ucdavis.edu/pdf/7215.pdf
</t>
  </si>
  <si>
    <t>State of CA Fertility Guidelines Broccoli http://apps.cdfa.ca.gov/frep/docs/Broccoli.html</t>
  </si>
  <si>
    <t xml:space="preserve">
Broccoli Production in CA UC pub 7211
 Broccoli http://anrcatalog.ucdavis.edu/pdf/7211.pdf
</t>
  </si>
  <si>
    <t>State of CA Fertility Guidelines for Lettuce http://apps.cdfa.ca.gov/frep/docs/Lettuce.html</t>
  </si>
  <si>
    <t>Leaf Lettuce Production in CA UC pub 7216  
http://anrcatalog.ucdavis.edu/pdf/7216.pdf</t>
  </si>
  <si>
    <t xml:space="preserve">Lettuce 
(Iceberg or Leaf) </t>
  </si>
  <si>
    <t>Processing Tomatoes</t>
  </si>
  <si>
    <t xml:space="preserve">20ppm 
Consider applying to replace P removed with crop. With a yield of 50 tons/acre, approximately 25-35 lbs P/acre are removed with the tomatoes </t>
  </si>
  <si>
    <t>State of CA Fertility Guidelines for Processing Tomatoes http://apps.cdfa.ca.gov/frep/docs/Tomato.html</t>
  </si>
  <si>
    <t>100-150 lbs/A for furrow irrigated</t>
  </si>
  <si>
    <t>Processing Tomato Production in CA UC pub 7228  http://anrcatalog.ucdavis.edu/pdf/7228.pdf</t>
  </si>
  <si>
    <t>See assumptions and calculation in guidance document, gray box calculates</t>
  </si>
  <si>
    <r>
      <t>See notes in guidance if test gives nitrate (NO</t>
    </r>
    <r>
      <rPr>
        <vertAlign val="subscript"/>
        <sz val="16"/>
        <color theme="1"/>
        <rFont val="Calibri"/>
        <family val="2"/>
        <scheme val="minor"/>
      </rPr>
      <t>3</t>
    </r>
    <r>
      <rPr>
        <vertAlign val="superscript"/>
        <sz val="16"/>
        <color theme="1"/>
        <rFont val="Calibri"/>
        <family val="2"/>
        <scheme val="minor"/>
      </rPr>
      <t>-</t>
    </r>
    <r>
      <rPr>
        <sz val="16"/>
        <color theme="1"/>
        <rFont val="Calibri"/>
        <family val="2"/>
        <scheme val="minor"/>
      </rPr>
      <t>) and not nitrate-nitrogen (NO</t>
    </r>
    <r>
      <rPr>
        <vertAlign val="subscript"/>
        <sz val="16"/>
        <color theme="1"/>
        <rFont val="Calibri"/>
        <family val="2"/>
        <scheme val="minor"/>
      </rPr>
      <t>3</t>
    </r>
    <r>
      <rPr>
        <vertAlign val="superscript"/>
        <sz val="16"/>
        <color theme="1"/>
        <rFont val="Calibri"/>
        <family val="2"/>
        <scheme val="minor"/>
      </rPr>
      <t>-</t>
    </r>
    <r>
      <rPr>
        <sz val="16"/>
        <color theme="1"/>
        <rFont val="Calibri"/>
        <family val="2"/>
        <scheme val="minor"/>
      </rPr>
      <t>-N)</t>
    </r>
  </si>
  <si>
    <t>See notes in guidance if not known.</t>
  </si>
  <si>
    <r>
      <t>Usually listed as NH</t>
    </r>
    <r>
      <rPr>
        <vertAlign val="subscript"/>
        <sz val="16"/>
        <color theme="1"/>
        <rFont val="Calibri"/>
        <family val="2"/>
        <scheme val="minor"/>
      </rPr>
      <t>4</t>
    </r>
    <r>
      <rPr>
        <sz val="16"/>
        <color theme="1"/>
        <rFont val="Calibri"/>
        <family val="2"/>
        <scheme val="minor"/>
      </rPr>
      <t>OAc K</t>
    </r>
  </si>
  <si>
    <t>Fruit Crops</t>
  </si>
  <si>
    <r>
      <t xml:space="preserve">135-270 ppm depends on what fruit will be used for as quality parameters vary depending on type of processing
</t>
    </r>
    <r>
      <rPr>
        <i/>
        <sz val="11"/>
        <color theme="1"/>
        <rFont val="Calibri"/>
        <family val="2"/>
        <scheme val="minor"/>
      </rPr>
      <t>see guidance in links</t>
    </r>
  </si>
  <si>
    <t>40 ppm
combination of soil test information with tissue test results may be more helpful</t>
  </si>
  <si>
    <t>N Application Rates</t>
  </si>
  <si>
    <t>Asparagus</t>
  </si>
  <si>
    <t>150 ppm, crop removes ~50-75 lbs/A, manage to avoid depletion</t>
  </si>
  <si>
    <t xml:space="preserve">1st 2-3 years of establishment ~200 lbs/A
after establishment ~100-150 lbs/A
</t>
  </si>
  <si>
    <t>Asparagus Production in CA UC pub 7234  http://anrcatalog.ucdavis.edu/pdf/7234.pdf</t>
  </si>
  <si>
    <t>15ppm may require modest P application, crop removes ~ 50 lbs P/A, manage to avoid depletion</t>
  </si>
  <si>
    <t>Beets and Swiss Chard</t>
  </si>
  <si>
    <t>Beets and Swiss Chard Production in CA 8096 pub http://anrcatalog.ucdavis.edu/pdf/8096.pdf</t>
  </si>
  <si>
    <t>225 ppm</t>
  </si>
  <si>
    <t>no sufficiency level noted
guidance is P&gt;50ppm, apply 50-70 lbs/A</t>
  </si>
  <si>
    <t>150-200 lbs/A</t>
  </si>
  <si>
    <t>Peppers (Bell)</t>
  </si>
  <si>
    <t>150 ppm</t>
  </si>
  <si>
    <t>180-240 lbs/A 
is normally sufficient</t>
  </si>
  <si>
    <t>Bell Pepper Production in CA UC pub 7217 http://anrcatalog.ucdavis.edu/pdf/7217.pdf</t>
  </si>
  <si>
    <t>not given</t>
  </si>
  <si>
    <t>COMING SOON! :)</t>
  </si>
  <si>
    <t>Caneberries (blackberries, raspberries)</t>
  </si>
  <si>
    <t>200 ppm
combination of soil test information with tissue test results may be more helpful</t>
  </si>
  <si>
    <t>about 20 lb N/A taken up from planting until late March, about 1 lb N/A/day for the rest of the season</t>
  </si>
  <si>
    <r>
      <t xml:space="preserve">Presentation to 2012 Central Coast Strawberry Meeting by Tim Hartz, UC, </t>
    </r>
    <r>
      <rPr>
        <u/>
        <sz val="9"/>
        <color theme="10"/>
        <rFont val="Calibri"/>
        <family val="2"/>
        <scheme val="minor"/>
      </rPr>
      <t>http://cesantacruz.ucanr.edu/files/136230.pdf</t>
    </r>
  </si>
  <si>
    <r>
      <t>Fresh Market Caneberry Production Manual UC ANR Publication 3525 2012 available for purchase ($25):</t>
    </r>
    <r>
      <rPr>
        <u/>
        <sz val="9"/>
        <color theme="10"/>
        <rFont val="Calibri"/>
        <family val="2"/>
        <scheme val="minor"/>
      </rPr>
      <t xml:space="preserve"> http://anrcatalog.ucdavis.edu/Items/3525.aspx   </t>
    </r>
  </si>
  <si>
    <t>50 ppm 
combination of soil test information with tissue test results may be more helpful</t>
  </si>
  <si>
    <t>1st year plantings and floricane bearing varieties: 10 lbs N/A/month from February to end of harvest in fall
2nd year or older primocane-bearing varieties in coastal areas w/long fruiting season: 20 lbs N/A/month</t>
  </si>
  <si>
    <t xml:space="preserve">NOTE: The information summarized here is not meant to be a fertility management recommendation. It summarizes information from the sources listed. These sources should be consulted for guidance of factors to consider when making fertility management decisions. NRCS Planners should refer clients to the referenced information and/or local UC Crop Advisors or other professional crop advisors for detailed advice in their management decisions. </t>
  </si>
  <si>
    <t>3.1 N lbs/A added</t>
  </si>
  <si>
    <t>3. Nutrient Inputs (summed from above calculations)</t>
  </si>
  <si>
    <t>Fertilizer Name</t>
  </si>
  <si>
    <t>Density 
(if liquid)</t>
  </si>
  <si>
    <t>Guaranteed Analysis</t>
  </si>
  <si>
    <t>Amount applied/A
(lbs or gallons)</t>
  </si>
  <si>
    <t>lbs N</t>
  </si>
  <si>
    <t>Lbs Applied</t>
  </si>
  <si>
    <r>
      <t>% 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</si>
  <si>
    <r>
      <t>%K</t>
    </r>
    <r>
      <rPr>
        <b/>
        <vertAlign val="subscript"/>
        <sz val="12"/>
        <color theme="1"/>
        <rFont val="Calibri"/>
        <family val="2"/>
        <scheme val="minor"/>
      </rPr>
      <t>2</t>
    </r>
    <r>
      <rPr>
        <b/>
        <sz val="12"/>
        <color theme="1"/>
        <rFont val="Calibri"/>
        <family val="2"/>
        <scheme val="minor"/>
      </rPr>
      <t>O</t>
    </r>
  </si>
  <si>
    <r>
      <t>lbs  P</t>
    </r>
    <r>
      <rPr>
        <b/>
        <vertAlign val="subscript"/>
        <sz val="12"/>
        <color theme="1"/>
        <rFont val="Calibri"/>
        <family val="2"/>
        <scheme val="minor"/>
      </rPr>
      <t>2</t>
    </r>
    <r>
      <rPr>
        <b/>
        <sz val="12"/>
        <color theme="1"/>
        <rFont val="Calibri"/>
        <family val="2"/>
        <scheme val="minor"/>
      </rPr>
      <t>O</t>
    </r>
    <r>
      <rPr>
        <b/>
        <vertAlign val="subscript"/>
        <sz val="12"/>
        <color theme="1"/>
        <rFont val="Calibri"/>
        <family val="2"/>
        <scheme val="minor"/>
      </rPr>
      <t>5</t>
    </r>
  </si>
  <si>
    <r>
      <t>lbs K</t>
    </r>
    <r>
      <rPr>
        <b/>
        <vertAlign val="subscript"/>
        <sz val="12"/>
        <color theme="1"/>
        <rFont val="Calibri"/>
        <family val="2"/>
        <scheme val="minor"/>
      </rPr>
      <t>2</t>
    </r>
    <r>
      <rPr>
        <b/>
        <sz val="12"/>
        <color theme="1"/>
        <rFont val="Calibri"/>
        <family val="2"/>
        <scheme val="minor"/>
      </rPr>
      <t>O</t>
    </r>
  </si>
  <si>
    <r>
      <t>Calculating Nitrogen as N, Phosphorus as P</t>
    </r>
    <r>
      <rPr>
        <b/>
        <vertAlign val="subscript"/>
        <sz val="18"/>
        <color theme="1"/>
        <rFont val="Calibri"/>
        <family val="2"/>
        <scheme val="minor"/>
      </rPr>
      <t>2</t>
    </r>
    <r>
      <rPr>
        <b/>
        <sz val="18"/>
        <color theme="1"/>
        <rFont val="Calibri"/>
        <family val="2"/>
        <scheme val="minor"/>
      </rPr>
      <t>O</t>
    </r>
    <r>
      <rPr>
        <b/>
        <vertAlign val="subscript"/>
        <sz val="18"/>
        <color theme="1"/>
        <rFont val="Calibri"/>
        <family val="2"/>
        <scheme val="minor"/>
      </rPr>
      <t>5</t>
    </r>
    <r>
      <rPr>
        <b/>
        <sz val="18"/>
        <color theme="1"/>
        <rFont val="Calibri"/>
        <family val="2"/>
        <scheme val="minor"/>
      </rPr>
      <t xml:space="preserve"> and Potassium as K</t>
    </r>
    <r>
      <rPr>
        <b/>
        <vertAlign val="subscript"/>
        <sz val="18"/>
        <color theme="1"/>
        <rFont val="Calibri"/>
        <family val="2"/>
        <scheme val="minor"/>
      </rPr>
      <t>2</t>
    </r>
    <r>
      <rPr>
        <b/>
        <sz val="18"/>
        <color theme="1"/>
        <rFont val="Calibri"/>
        <family val="2"/>
        <scheme val="minor"/>
      </rPr>
      <t>O 
Added with Fertilizer</t>
    </r>
  </si>
  <si>
    <r>
      <t>3.3 K</t>
    </r>
    <r>
      <rPr>
        <b/>
        <vertAlign val="subscript"/>
        <sz val="18"/>
        <color indexed="8"/>
        <rFont val="Calibri"/>
        <family val="2"/>
      </rPr>
      <t>2</t>
    </r>
    <r>
      <rPr>
        <b/>
        <sz val="18"/>
        <color indexed="8"/>
        <rFont val="Calibri"/>
        <family val="2"/>
      </rPr>
      <t>O lbs/A added</t>
    </r>
  </si>
  <si>
    <r>
      <rPr>
        <sz val="14"/>
        <color theme="1"/>
        <rFont val="Calibri"/>
        <family val="2"/>
        <scheme val="minor"/>
      </rPr>
      <t xml:space="preserve">Any other materials that add N, P or K. Nutrients from fertilizer can be calculated in the </t>
    </r>
    <r>
      <rPr>
        <b/>
        <sz val="14"/>
        <color rgb="FF0000FF"/>
        <rFont val="Calibri"/>
        <family val="2"/>
        <scheme val="minor"/>
      </rPr>
      <t>Nutrients from Fertilizer Tab</t>
    </r>
    <r>
      <rPr>
        <sz val="14"/>
        <color theme="1"/>
        <rFont val="Calibri"/>
        <family val="2"/>
        <scheme val="minor"/>
      </rPr>
      <t xml:space="preserve">. </t>
    </r>
  </si>
  <si>
    <r>
      <t xml:space="preserve">Carry value over from the </t>
    </r>
    <r>
      <rPr>
        <b/>
        <sz val="16"/>
        <color rgb="FF0000FF"/>
        <rFont val="Calibri"/>
        <family val="2"/>
        <scheme val="minor"/>
      </rPr>
      <t>Nutrients in Organic Amendments Tab</t>
    </r>
  </si>
  <si>
    <r>
      <t>Carry value over from N from</t>
    </r>
    <r>
      <rPr>
        <b/>
        <sz val="16"/>
        <color rgb="FF0000FF"/>
        <rFont val="Calibri"/>
        <family val="2"/>
        <scheme val="minor"/>
      </rPr>
      <t xml:space="preserve"> Cover Crop Tab</t>
    </r>
  </si>
  <si>
    <r>
      <rPr>
        <b/>
        <sz val="14"/>
        <color theme="1"/>
        <rFont val="Calibri"/>
        <family val="2"/>
        <scheme val="minor"/>
      </rPr>
      <t xml:space="preserve">Calculating N, P and K added from Fertilizer
</t>
    </r>
    <r>
      <rPr>
        <sz val="11"/>
        <color theme="1"/>
        <rFont val="Calibri"/>
        <family val="2"/>
        <scheme val="minor"/>
      </rPr>
      <t xml:space="preserve">
By convention, fertilizer analysis is given in the oxide formation for both phosphorus and potassium. The analysis is typically given as N-P-K, but in fact shows a guaranteed analysis by weight of N,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and K</t>
    </r>
    <r>
      <rPr>
        <vertAlign val="subscript"/>
        <sz val="11"/>
        <color theme="1"/>
        <rFont val="Calibri"/>
        <family val="2"/>
        <scheme val="minor"/>
      </rPr>
      <t>2</t>
    </r>
    <r>
      <rPr>
        <sz val="11"/>
        <color theme="1"/>
        <rFont val="Calibri"/>
        <family val="2"/>
        <scheme val="minor"/>
      </rPr>
      <t>O. Thus for example a fertilizer label that reads N-P-K 18-8-13 has the following analysis:
18% N
8%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13% K</t>
    </r>
    <r>
      <rPr>
        <vertAlign val="subscript"/>
        <sz val="11"/>
        <color theme="1"/>
        <rFont val="Calibri"/>
        <family val="2"/>
        <scheme val="minor"/>
      </rPr>
      <t>2</t>
    </r>
    <r>
      <rPr>
        <sz val="11"/>
        <color theme="1"/>
        <rFont val="Calibri"/>
        <family val="2"/>
        <scheme val="minor"/>
      </rPr>
      <t>O
If 250 lbs of this fertilizer is applied this would mean that:
250*0.18 = 45 lbs of N are applied
250*0.08 = 20 lbs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are applied
250*0.13 = 32.5 lbs of K</t>
    </r>
    <r>
      <rPr>
        <vertAlign val="subscript"/>
        <sz val="11"/>
        <color theme="1"/>
        <rFont val="Calibri"/>
        <family val="2"/>
        <scheme val="minor"/>
      </rPr>
      <t>2</t>
    </r>
    <r>
      <rPr>
        <sz val="11"/>
        <color theme="1"/>
        <rFont val="Calibri"/>
        <family val="2"/>
        <scheme val="minor"/>
      </rPr>
      <t>O are applied
If the fertilizer is in a liquid formulation, then the calculations must also include consideration of the density of the liquid fertilizer. So using an example with CAN 17 (a liquid fertilizer) with a guaranteed analysis of 17% N, a density of 12.7 lbs/gallon and an application rate of 14 gallons/acre:
Each gallon weighs 12.7 lbs
Each pound of product has 17% N, so 12.7 * 0.17 = 2.2 lbs N per gallon
14 gallons has 14 * 2.2 lbs = 30.8 lbs N
Sometimes it is helpful to be able to convert back and forth from the oxide to the element form for P and K. It is easily done with the following conversion factors:
P * 2.3 =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and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 0.44 = P
 K * 1.2 = K</t>
    </r>
    <r>
      <rPr>
        <vertAlign val="subscript"/>
        <sz val="11"/>
        <color theme="1"/>
        <rFont val="Calibri"/>
        <family val="2"/>
        <scheme val="minor"/>
      </rPr>
      <t>2</t>
    </r>
    <r>
      <rPr>
        <sz val="11"/>
        <color theme="1"/>
        <rFont val="Calibri"/>
        <family val="2"/>
        <scheme val="minor"/>
      </rPr>
      <t>O   and  K</t>
    </r>
    <r>
      <rPr>
        <vertAlign val="subscript"/>
        <sz val="11"/>
        <color theme="1"/>
        <rFont val="Calibri"/>
        <family val="2"/>
        <scheme val="minor"/>
      </rPr>
      <t>2</t>
    </r>
    <r>
      <rPr>
        <sz val="11"/>
        <color theme="1"/>
        <rFont val="Calibri"/>
        <family val="2"/>
        <scheme val="minor"/>
      </rPr>
      <t xml:space="preserve">O * 0.83 = K
</t>
    </r>
  </si>
  <si>
    <r>
      <t xml:space="preserve">The calculations are as follows when analysis is based on moist weight:
</t>
    </r>
    <r>
      <rPr>
        <sz val="11"/>
        <color indexed="8"/>
        <rFont val="Calibri"/>
        <family val="2"/>
      </rPr>
      <t xml:space="preserve">If analysis is based on moist weight, often described "as received", then assuming the moisture content of the applied materials is the same (or similar) to the moisture content of the sample that was analyzed, the calculation does not require a correction for % moisture. </t>
    </r>
    <r>
      <rPr>
        <sz val="11"/>
        <color theme="1"/>
        <rFont val="Calibri"/>
        <family val="2"/>
        <scheme val="minor"/>
      </rPr>
      <t>Multiply the lbs of moist material applied by the % of the total weight that is N, P</t>
    </r>
    <r>
      <rPr>
        <vertAlign val="subscript"/>
        <sz val="11"/>
        <color indexed="8"/>
        <rFont val="Calibri"/>
        <family val="2"/>
      </rPr>
      <t>2</t>
    </r>
    <r>
      <rPr>
        <sz val="11"/>
        <color theme="1"/>
        <rFont val="Calibri"/>
        <family val="2"/>
        <scheme val="minor"/>
      </rPr>
      <t>O</t>
    </r>
    <r>
      <rPr>
        <vertAlign val="subscript"/>
        <sz val="11"/>
        <color indexed="8"/>
        <rFont val="Calibri"/>
        <family val="2"/>
      </rPr>
      <t xml:space="preserve">5 </t>
    </r>
    <r>
      <rPr>
        <sz val="11"/>
        <color theme="1"/>
        <rFont val="Calibri"/>
        <family val="2"/>
        <scheme val="minor"/>
      </rPr>
      <t>or K</t>
    </r>
    <r>
      <rPr>
        <vertAlign val="subscript"/>
        <sz val="11"/>
        <color indexed="8"/>
        <rFont val="Calibri"/>
        <family val="2"/>
      </rPr>
      <t>2</t>
    </r>
    <r>
      <rPr>
        <sz val="11"/>
        <color theme="1"/>
        <rFont val="Calibri"/>
        <family val="2"/>
        <scheme val="minor"/>
      </rPr>
      <t xml:space="preserve">O/100 gives lbs of each applied.
                                </t>
    </r>
    <r>
      <rPr>
        <b/>
        <sz val="11"/>
        <color indexed="8"/>
        <rFont val="Calibri"/>
        <family val="2"/>
      </rPr>
      <t xml:space="preserve">Formula in cell G16 is B16*(C16/100)
</t>
    </r>
  </si>
  <si>
    <t>TOTAL APPLIED WITH FERTILIZERS:</t>
  </si>
  <si>
    <t>Material applied 
include analysis for all materials and density if a liquid fertilizer</t>
  </si>
  <si>
    <t>Rate
 (lbs/A, gallons/acre)</t>
  </si>
  <si>
    <t>Sheets are locked to protect formulas in cells. If you want to unlock for some reason Password to Lock/Unlock all sheets is 590</t>
  </si>
  <si>
    <t xml:space="preserve">L or S 
</t>
  </si>
  <si>
    <t xml:space="preserve">Liquid/ Solid </t>
  </si>
  <si>
    <t>Adjusted value</t>
  </si>
  <si>
    <t>2.5 Other                                           Describe:</t>
  </si>
  <si>
    <t>2.3 Organic soil amendments  Date applied:</t>
  </si>
  <si>
    <t>2.4 N from cover crop                   Date killed:</t>
  </si>
  <si>
    <t xml:space="preserve">NOTES AND CONSIDERATIONS: </t>
  </si>
  <si>
    <t xml:space="preserve">2.1.1 Nitrate-N ppm </t>
  </si>
  <si>
    <t>Carrots</t>
  </si>
  <si>
    <t>Carrot Production in CA UC pub 7226  http://anrcatalog.ucdavis.edu/pdf/7226.pdf</t>
  </si>
  <si>
    <t xml:space="preserve">100-250 lbs N/A
usually no response to rates over 150 lbs N/A
</t>
  </si>
  <si>
    <t>200 ppm</t>
  </si>
  <si>
    <t>30 ppm Olsen P
70 ppm Bray P</t>
  </si>
  <si>
    <r>
      <t xml:space="preserve">Sufficient P Level
</t>
    </r>
    <r>
      <rPr>
        <b/>
        <sz val="12"/>
        <color theme="1"/>
        <rFont val="Calibri"/>
        <family val="2"/>
        <scheme val="minor"/>
      </rPr>
      <t>Bicarbonate/Olsen P unless otherwise noted</t>
    </r>
  </si>
  <si>
    <t>ppm N * 4 is  estimate of  lbs/A N to 12 inch depth, gray box calculates; note: nitrate is rapidly leached by rain or irrigation</t>
  </si>
  <si>
    <r>
      <t>ppm NO</t>
    </r>
    <r>
      <rPr>
        <vertAlign val="subscript"/>
        <sz val="14"/>
        <color theme="1"/>
        <rFont val="Calibri"/>
        <family val="2"/>
        <scheme val="minor"/>
      </rPr>
      <t>3</t>
    </r>
    <r>
      <rPr>
        <vertAlign val="superscript"/>
        <sz val="14"/>
        <color theme="1"/>
        <rFont val="Calibri"/>
        <family val="2"/>
        <scheme val="minor"/>
      </rPr>
      <t>-</t>
    </r>
    <r>
      <rPr>
        <sz val="14"/>
        <color theme="1"/>
        <rFont val="Calibri"/>
        <family val="2"/>
        <scheme val="minor"/>
      </rPr>
      <t>-N*0.227=lbs N/acre inch, multiply by acre inches applied for lbs N/A applied with irrigation water, gray box calculates. Note: Consider value in light of actual crop water use, see guidance</t>
    </r>
  </si>
  <si>
    <t>The numbers below should be seen a total maximum possible. It is critical to consider when samples were collected, how amendments were managed, irrigation efficiency and many other factors to use these values for production management. Actual availability of nutrients depends on many factors. See accompanying documentation for factors to consider when using these numbers in nutrient management planning.</t>
  </si>
  <si>
    <r>
      <t>2.3.2 P</t>
    </r>
    <r>
      <rPr>
        <b/>
        <vertAlign val="subscript"/>
        <sz val="18"/>
        <color indexed="8"/>
        <rFont val="Calibri"/>
        <family val="2"/>
      </rPr>
      <t>2</t>
    </r>
    <r>
      <rPr>
        <b/>
        <sz val="18"/>
        <color indexed="8"/>
        <rFont val="Calibri"/>
        <family val="2"/>
      </rPr>
      <t>O</t>
    </r>
    <r>
      <rPr>
        <b/>
        <vertAlign val="subscript"/>
        <sz val="18"/>
        <color indexed="8"/>
        <rFont val="Calibri"/>
        <family val="2"/>
      </rPr>
      <t>5</t>
    </r>
    <r>
      <rPr>
        <b/>
        <sz val="18"/>
        <color indexed="8"/>
        <rFont val="Calibri"/>
        <family val="2"/>
      </rPr>
      <t xml:space="preserve"> from amendments (lbs/A)</t>
    </r>
  </si>
  <si>
    <t>2.3.1 N from amendments (lbs/A)</t>
  </si>
  <si>
    <r>
      <t>2.3.3 K</t>
    </r>
    <r>
      <rPr>
        <b/>
        <vertAlign val="subscript"/>
        <sz val="18"/>
        <color indexed="8"/>
        <rFont val="Calibri"/>
        <family val="2"/>
      </rPr>
      <t>2</t>
    </r>
    <r>
      <rPr>
        <b/>
        <sz val="18"/>
        <color indexed="8"/>
        <rFont val="Calibri"/>
        <family val="2"/>
      </rPr>
      <t>O from amendments (lbs/A)</t>
    </r>
  </si>
  <si>
    <r>
      <t>2.5.2 Other P</t>
    </r>
    <r>
      <rPr>
        <b/>
        <vertAlign val="subscript"/>
        <sz val="18"/>
        <color indexed="8"/>
        <rFont val="Calibri"/>
        <family val="2"/>
      </rPr>
      <t>2</t>
    </r>
    <r>
      <rPr>
        <b/>
        <sz val="18"/>
        <color indexed="8"/>
        <rFont val="Calibri"/>
        <family val="2"/>
      </rPr>
      <t>O</t>
    </r>
    <r>
      <rPr>
        <b/>
        <vertAlign val="subscript"/>
        <sz val="18"/>
        <color indexed="8"/>
        <rFont val="Calibri"/>
        <family val="2"/>
      </rPr>
      <t>5</t>
    </r>
    <r>
      <rPr>
        <b/>
        <sz val="18"/>
        <color indexed="8"/>
        <rFont val="Calibri"/>
        <family val="2"/>
      </rPr>
      <t xml:space="preserve"> (lbs/A)</t>
    </r>
  </si>
  <si>
    <r>
      <t>2.5.3 Other K</t>
    </r>
    <r>
      <rPr>
        <b/>
        <vertAlign val="subscript"/>
        <sz val="18"/>
        <color indexed="8"/>
        <rFont val="Calibri"/>
        <family val="2"/>
      </rPr>
      <t>2</t>
    </r>
    <r>
      <rPr>
        <b/>
        <sz val="18"/>
        <color indexed="8"/>
        <rFont val="Calibri"/>
        <family val="2"/>
      </rPr>
      <t>O (lbs/A)</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</si>
</sst>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mmmm\ d\,\ yyyy;@"/>
    <numFmt numFmtId="165" formatCode="0.0"/>
    <numFmt numFmtId="166" formatCode="mmm\-yyyy"/>
  </numFmts>
  <fonts count="56" x14ac:knownFonts="1">
    <font>
      <sz val="11"/>
      <color theme="1"/>
      <name val="Calibri"/>
      <family val="2"/>
      <scheme val="minor"/>
    </font>
    <font>
      <sz val="11"/>
      <color indexed="8"/>
      <name val="Calibri"/>
      <family val="2"/>
    </font>
    <font>
      <b/>
      <sz val="11"/>
      <color indexed="8"/>
      <name val="Calibri"/>
      <family val="2"/>
    </font>
    <font>
      <b/>
      <sz val="12"/>
      <color indexed="8"/>
      <name val="Calibri"/>
      <family val="2"/>
    </font>
    <font>
      <b/>
      <sz val="14"/>
      <color indexed="8"/>
      <name val="Calibri"/>
      <family val="2"/>
    </font>
    <font>
      <b/>
      <vertAlign val="subscript"/>
      <sz val="11"/>
      <color indexed="8"/>
      <name val="Calibri"/>
      <family val="2"/>
    </font>
    <font>
      <sz val="14"/>
      <color indexed="8"/>
      <name val="Calibri"/>
      <family val="2"/>
    </font>
    <font>
      <b/>
      <sz val="16"/>
      <color indexed="8"/>
      <name val="Calibri"/>
      <family val="2"/>
    </font>
    <font>
      <b/>
      <sz val="20"/>
      <color indexed="8"/>
      <name val="Calibri"/>
      <family val="2"/>
    </font>
    <font>
      <b/>
      <sz val="24"/>
      <color indexed="8"/>
      <name val="Calibri"/>
      <family val="2"/>
    </font>
    <font>
      <sz val="8"/>
      <name val="Calibri"/>
      <family val="2"/>
    </font>
    <font>
      <i/>
      <sz val="11"/>
      <color indexed="8"/>
      <name val="Calibri"/>
      <family val="2"/>
    </font>
    <font>
      <b/>
      <sz val="18"/>
      <color indexed="8"/>
      <name val="Calibri"/>
      <family val="2"/>
    </font>
    <font>
      <sz val="18"/>
      <color indexed="8"/>
      <name val="Calibri"/>
      <family val="2"/>
    </font>
    <font>
      <i/>
      <u/>
      <sz val="11"/>
      <color indexed="8"/>
      <name val="Calibri"/>
      <family val="2"/>
    </font>
    <font>
      <b/>
      <sz val="11"/>
      <color indexed="17"/>
      <name val="Calibri"/>
      <family val="2"/>
    </font>
    <font>
      <b/>
      <sz val="11"/>
      <color indexed="12"/>
      <name val="Calibri"/>
      <family val="2"/>
    </font>
    <font>
      <vertAlign val="subscript"/>
      <sz val="11"/>
      <color indexed="8"/>
      <name val="Calibri"/>
      <family val="2"/>
    </font>
    <font>
      <b/>
      <sz val="12"/>
      <color theme="1"/>
      <name val="Calibri"/>
      <family val="2"/>
      <scheme val="minor"/>
    </font>
    <font>
      <b/>
      <i/>
      <sz val="11"/>
      <color rgb="FFFF0000"/>
      <name val="Calibri"/>
      <family val="2"/>
      <scheme val="minor"/>
    </font>
    <font>
      <sz val="16"/>
      <color theme="1"/>
      <name val="Calibri"/>
      <family val="2"/>
      <scheme val="minor"/>
    </font>
    <font>
      <sz val="18"/>
      <color theme="1"/>
      <name val="Calibri"/>
      <family val="2"/>
      <scheme val="minor"/>
    </font>
    <font>
      <b/>
      <vertAlign val="subscript"/>
      <sz val="18"/>
      <color indexed="8"/>
      <name val="Calibri"/>
      <family val="2"/>
    </font>
    <font>
      <b/>
      <sz val="18"/>
      <color theme="1"/>
      <name val="Calibri"/>
      <family val="2"/>
      <scheme val="minor"/>
    </font>
    <font>
      <b/>
      <sz val="28"/>
      <color indexed="8"/>
      <name val="Calibri"/>
      <family val="2"/>
    </font>
    <font>
      <vertAlign val="subscript"/>
      <sz val="11"/>
      <color theme="1"/>
      <name val="Calibri"/>
      <family val="2"/>
      <scheme val="minor"/>
    </font>
    <font>
      <b/>
      <sz val="11"/>
      <color theme="1"/>
      <name val="Calibri"/>
      <family val="2"/>
      <scheme val="minor"/>
    </font>
    <font>
      <sz val="14"/>
      <color theme="1"/>
      <name val="Calibri"/>
      <family val="2"/>
      <scheme val="minor"/>
    </font>
    <font>
      <vertAlign val="subscript"/>
      <sz val="14"/>
      <color theme="1"/>
      <name val="Calibri"/>
      <family val="2"/>
      <scheme val="minor"/>
    </font>
    <font>
      <vertAlign val="superscript"/>
      <sz val="14"/>
      <color theme="1"/>
      <name val="Calibri"/>
      <family val="2"/>
      <scheme val="minor"/>
    </font>
    <font>
      <b/>
      <sz val="28"/>
      <color rgb="FFFF0000"/>
      <name val="Calibri"/>
      <family val="2"/>
    </font>
    <font>
      <b/>
      <sz val="18"/>
      <color rgb="FFFF0000"/>
      <name val="Calibri"/>
      <family val="2"/>
    </font>
    <font>
      <b/>
      <sz val="28"/>
      <color theme="1" tint="0.499984740745262"/>
      <name val="Calibri"/>
      <family val="2"/>
    </font>
    <font>
      <b/>
      <sz val="14"/>
      <color theme="1"/>
      <name val="Calibri"/>
      <family val="2"/>
      <scheme val="minor"/>
    </font>
    <font>
      <u/>
      <sz val="11"/>
      <color theme="10"/>
      <name val="Calibri"/>
      <family val="2"/>
      <scheme val="minor"/>
    </font>
    <font>
      <b/>
      <sz val="20"/>
      <color theme="1"/>
      <name val="Calibri"/>
      <family val="2"/>
      <scheme val="minor"/>
    </font>
    <font>
      <b/>
      <sz val="26"/>
      <color theme="1"/>
      <name val="Calibri"/>
      <family val="2"/>
      <scheme val="minor"/>
    </font>
    <font>
      <u/>
      <sz val="10"/>
      <color theme="10"/>
      <name val="Calibri"/>
      <family val="2"/>
      <scheme val="minor"/>
    </font>
    <font>
      <sz val="10"/>
      <color theme="1"/>
      <name val="Calibri"/>
      <family val="2"/>
      <scheme val="minor"/>
    </font>
    <font>
      <i/>
      <sz val="11"/>
      <color theme="1"/>
      <name val="Calibri"/>
      <family val="2"/>
      <scheme val="minor"/>
    </font>
    <font>
      <vertAlign val="superscript"/>
      <sz val="16"/>
      <color theme="1"/>
      <name val="Calibri"/>
      <family val="2"/>
      <scheme val="minor"/>
    </font>
    <font>
      <vertAlign val="subscript"/>
      <sz val="16"/>
      <color theme="1"/>
      <name val="Calibri"/>
      <family val="2"/>
      <scheme val="minor"/>
    </font>
    <font>
      <b/>
      <sz val="11"/>
      <name val="Calibri"/>
      <family val="2"/>
      <scheme val="minor"/>
    </font>
    <font>
      <sz val="10"/>
      <name val="Calibri"/>
      <family val="2"/>
      <scheme val="minor"/>
    </font>
    <font>
      <u/>
      <sz val="10"/>
      <color rgb="FF0000CC"/>
      <name val="Calibri"/>
      <family val="2"/>
      <scheme val="minor"/>
    </font>
    <font>
      <sz val="9"/>
      <color theme="1"/>
      <name val="Calibri"/>
      <family val="2"/>
      <scheme val="minor"/>
    </font>
    <font>
      <b/>
      <sz val="11"/>
      <color rgb="FFFF0000"/>
      <name val="Calibri"/>
      <family val="2"/>
      <scheme val="minor"/>
    </font>
    <font>
      <u/>
      <sz val="9"/>
      <color theme="10"/>
      <name val="Calibri"/>
      <family val="2"/>
      <scheme val="minor"/>
    </font>
    <font>
      <b/>
      <sz val="12"/>
      <color rgb="FF0000FF"/>
      <name val="Calibri"/>
      <family val="2"/>
      <scheme val="minor"/>
    </font>
    <font>
      <b/>
      <sz val="26"/>
      <color rgb="FF0000FF"/>
      <name val="Calibri"/>
      <family val="2"/>
      <scheme val="minor"/>
    </font>
    <font>
      <b/>
      <vertAlign val="subscript"/>
      <sz val="18"/>
      <color theme="1"/>
      <name val="Calibri"/>
      <family val="2"/>
      <scheme val="minor"/>
    </font>
    <font>
      <b/>
      <vertAlign val="subscript"/>
      <sz val="12"/>
      <color theme="1"/>
      <name val="Calibri"/>
      <family val="2"/>
      <scheme val="minor"/>
    </font>
    <font>
      <b/>
      <sz val="14"/>
      <color rgb="FF0000FF"/>
      <name val="Calibri"/>
      <family val="2"/>
      <scheme val="minor"/>
    </font>
    <font>
      <b/>
      <sz val="16"/>
      <color rgb="FF0000FF"/>
      <name val="Calibri"/>
      <family val="2"/>
      <scheme val="minor"/>
    </font>
    <font>
      <b/>
      <sz val="24"/>
      <color rgb="FF0000FF"/>
      <name val="Calibri"/>
      <family val="2"/>
      <scheme val="minor"/>
    </font>
    <font>
      <b/>
      <sz val="16"/>
      <color rgb="FF990099"/>
      <name val="Calibri"/>
      <family val="2"/>
      <scheme val="minor"/>
    </font>
  </fonts>
  <fills count="33">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6"/>
        <bgColor indexed="64"/>
      </patternFill>
    </fill>
    <fill>
      <patternFill patternType="solid">
        <fgColor indexed="31"/>
        <bgColor indexed="64"/>
      </patternFill>
    </fill>
    <fill>
      <patternFill patternType="solid">
        <fgColor indexed="57"/>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indexed="40"/>
        <bgColor indexed="64"/>
      </patternFill>
    </fill>
    <fill>
      <patternFill patternType="solid">
        <fgColor theme="3" tint="0.79998168889431442"/>
        <bgColor indexed="64"/>
      </patternFill>
    </fill>
    <fill>
      <patternFill patternType="solid">
        <fgColor rgb="FFB4DE86"/>
        <bgColor indexed="64"/>
      </patternFill>
    </fill>
    <fill>
      <patternFill patternType="solid">
        <fgColor theme="7" tint="0.39997558519241921"/>
        <bgColor indexed="64"/>
      </patternFill>
    </fill>
    <fill>
      <patternFill patternType="solid">
        <fgColor rgb="FF990099"/>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FFFF99"/>
        <bgColor indexed="64"/>
      </patternFill>
    </fill>
    <fill>
      <patternFill patternType="solid">
        <fgColor theme="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5" tint="0.39994506668294322"/>
        <bgColor indexed="64"/>
      </patternFill>
    </fill>
    <fill>
      <patternFill patternType="solid">
        <fgColor theme="5" tint="0.59996337778862885"/>
        <bgColor indexed="64"/>
      </patternFill>
    </fill>
  </fills>
  <borders count="4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diagonal/>
    </border>
    <border>
      <left/>
      <right/>
      <top style="thick">
        <color indexed="64"/>
      </top>
      <bottom/>
      <diagonal/>
    </border>
  </borders>
  <cellStyleXfs count="2">
    <xf numFmtId="0" fontId="0" fillId="0" borderId="0"/>
    <xf numFmtId="0" fontId="34" fillId="0" borderId="0" applyNumberFormat="0" applyFill="0" applyBorder="0" applyAlignment="0" applyProtection="0"/>
  </cellStyleXfs>
  <cellXfs count="354">
    <xf numFmtId="0" fontId="0" fillId="0" borderId="0" xfId="0"/>
    <xf numFmtId="0" fontId="0" fillId="0" borderId="0" xfId="0" applyFill="1"/>
    <xf numFmtId="0" fontId="2" fillId="0" borderId="0" xfId="0" applyFont="1"/>
    <xf numFmtId="0" fontId="0" fillId="5" borderId="2" xfId="0" applyFill="1" applyBorder="1"/>
    <xf numFmtId="0" fontId="0" fillId="7" borderId="2" xfId="0" applyFill="1" applyBorder="1"/>
    <xf numFmtId="0" fontId="0" fillId="8" borderId="2" xfId="0" applyFill="1" applyBorder="1"/>
    <xf numFmtId="0" fontId="0" fillId="4" borderId="2" xfId="0" applyFill="1" applyBorder="1"/>
    <xf numFmtId="0" fontId="8" fillId="0" borderId="2" xfId="0" applyFont="1" applyBorder="1" applyAlignment="1"/>
    <xf numFmtId="0" fontId="7" fillId="0" borderId="2" xfId="0" applyFont="1" applyBorder="1" applyAlignment="1">
      <alignment horizontal="center"/>
    </xf>
    <xf numFmtId="0" fontId="2" fillId="0" borderId="6" xfId="0" applyFont="1" applyFill="1" applyBorder="1" applyAlignment="1">
      <alignment vertical="top" wrapText="1"/>
    </xf>
    <xf numFmtId="0" fontId="0" fillId="0" borderId="4" xfId="0" applyBorder="1"/>
    <xf numFmtId="0" fontId="0" fillId="0" borderId="2" xfId="0" applyBorder="1"/>
    <xf numFmtId="165" fontId="0" fillId="0" borderId="2" xfId="0" applyNumberFormat="1" applyBorder="1"/>
    <xf numFmtId="0" fontId="2" fillId="0" borderId="2" xfId="0" applyFont="1" applyFill="1" applyBorder="1" applyAlignment="1">
      <alignment horizontal="center" wrapText="1"/>
    </xf>
    <xf numFmtId="0" fontId="2" fillId="0" borderId="2" xfId="0" applyFont="1" applyFill="1" applyBorder="1" applyAlignment="1">
      <alignment wrapText="1"/>
    </xf>
    <xf numFmtId="1" fontId="0" fillId="12" borderId="2" xfId="0" applyNumberFormat="1" applyFill="1" applyBorder="1"/>
    <xf numFmtId="0" fontId="2" fillId="0" borderId="2" xfId="0" applyFont="1" applyFill="1" applyBorder="1"/>
    <xf numFmtId="0" fontId="2" fillId="0" borderId="2" xfId="0" applyFont="1" applyFill="1" applyBorder="1" applyAlignment="1">
      <alignment horizontal="center"/>
    </xf>
    <xf numFmtId="0" fontId="2" fillId="13" borderId="2" xfId="0" applyFont="1" applyFill="1" applyBorder="1" applyAlignment="1" applyProtection="1">
      <alignment horizontal="center"/>
      <protection locked="0"/>
    </xf>
    <xf numFmtId="0" fontId="2" fillId="13" borderId="2" xfId="0" applyFont="1" applyFill="1" applyBorder="1" applyAlignment="1" applyProtection="1">
      <alignment horizontal="center" wrapText="1"/>
      <protection locked="0"/>
    </xf>
    <xf numFmtId="0" fontId="0" fillId="13" borderId="2" xfId="0" applyFill="1" applyBorder="1" applyProtection="1">
      <protection locked="0"/>
    </xf>
    <xf numFmtId="0" fontId="0" fillId="13" borderId="2" xfId="0" applyFill="1" applyBorder="1" applyAlignment="1" applyProtection="1">
      <alignment horizontal="center"/>
      <protection locked="0"/>
    </xf>
    <xf numFmtId="0" fontId="0" fillId="12" borderId="2" xfId="0" applyFill="1" applyBorder="1" applyAlignment="1" applyProtection="1">
      <alignment horizontal="center"/>
    </xf>
    <xf numFmtId="0" fontId="0" fillId="0" borderId="2" xfId="0" applyFill="1" applyBorder="1" applyProtection="1">
      <protection locked="0"/>
    </xf>
    <xf numFmtId="0" fontId="2" fillId="0" borderId="2" xfId="0" applyFont="1" applyFill="1" applyBorder="1" applyAlignment="1" applyProtection="1">
      <alignment wrapText="1"/>
      <protection locked="0"/>
    </xf>
    <xf numFmtId="0" fontId="2" fillId="0" borderId="2" xfId="0" applyFont="1" applyFill="1" applyBorder="1" applyProtection="1">
      <protection locked="0"/>
    </xf>
    <xf numFmtId="0" fontId="0" fillId="0" borderId="6" xfId="0" applyFill="1" applyBorder="1" applyAlignment="1">
      <alignment wrapText="1"/>
    </xf>
    <xf numFmtId="0" fontId="2" fillId="17" borderId="12" xfId="0" applyFont="1" applyFill="1" applyBorder="1" applyAlignment="1">
      <alignment vertical="top" wrapText="1"/>
    </xf>
    <xf numFmtId="0" fontId="2" fillId="17" borderId="0" xfId="0" applyFont="1" applyFill="1" applyBorder="1" applyAlignment="1">
      <alignment vertical="top" wrapText="1"/>
    </xf>
    <xf numFmtId="0" fontId="0" fillId="0" borderId="2" xfId="0" applyBorder="1" applyAlignment="1"/>
    <xf numFmtId="0" fontId="33" fillId="0" borderId="0" xfId="0" applyFont="1" applyAlignment="1">
      <alignment horizontal="center"/>
    </xf>
    <xf numFmtId="0" fontId="33" fillId="0" borderId="0" xfId="0" applyFont="1" applyAlignment="1"/>
    <xf numFmtId="0" fontId="33" fillId="21" borderId="2" xfId="0" applyFont="1" applyFill="1" applyBorder="1" applyAlignment="1">
      <alignment horizontal="center" wrapText="1"/>
    </xf>
    <xf numFmtId="0" fontId="33" fillId="21" borderId="2" xfId="0" applyFont="1" applyFill="1" applyBorder="1" applyAlignment="1">
      <alignment horizontal="center"/>
    </xf>
    <xf numFmtId="0" fontId="0" fillId="0" borderId="2" xfId="0" applyBorder="1" applyAlignment="1">
      <alignment horizontal="left" vertical="top"/>
    </xf>
    <xf numFmtId="0" fontId="26" fillId="0" borderId="2" xfId="0" applyFont="1" applyBorder="1" applyAlignment="1">
      <alignment vertical="top"/>
    </xf>
    <xf numFmtId="0" fontId="0" fillId="0" borderId="2" xfId="0" applyBorder="1" applyAlignment="1">
      <alignment vertical="top"/>
    </xf>
    <xf numFmtId="0" fontId="0" fillId="0" borderId="2" xfId="0" applyBorder="1" applyAlignment="1">
      <alignment horizontal="center" vertical="top"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25" borderId="2" xfId="0" applyFill="1" applyBorder="1"/>
    <xf numFmtId="0" fontId="26" fillId="0" borderId="2" xfId="0" applyFont="1" applyBorder="1" applyAlignment="1">
      <alignment horizontal="center" vertical="center"/>
    </xf>
    <xf numFmtId="0" fontId="35" fillId="26" borderId="0" xfId="0" applyFont="1" applyFill="1" applyBorder="1" applyAlignment="1">
      <alignment horizontal="center" vertical="center" wrapText="1"/>
    </xf>
    <xf numFmtId="0" fontId="36" fillId="26" borderId="12" xfId="0" applyFont="1" applyFill="1" applyBorder="1" applyAlignment="1">
      <alignment horizontal="center" vertical="center"/>
    </xf>
    <xf numFmtId="0" fontId="37" fillId="26" borderId="0" xfId="1" applyFont="1" applyFill="1" applyAlignment="1">
      <alignment horizontal="center" vertical="center" wrapText="1"/>
    </xf>
    <xf numFmtId="0" fontId="0" fillId="26" borderId="0" xfId="0" applyFill="1" applyBorder="1"/>
    <xf numFmtId="0" fontId="0" fillId="26" borderId="0" xfId="0" applyFill="1"/>
    <xf numFmtId="0" fontId="37" fillId="0" borderId="31" xfId="1" applyFont="1" applyBorder="1" applyAlignment="1">
      <alignment horizontal="center" vertical="center" wrapText="1"/>
    </xf>
    <xf numFmtId="0" fontId="37" fillId="0" borderId="18" xfId="1" applyFont="1" applyBorder="1" applyAlignment="1">
      <alignment horizontal="center" vertical="center" wrapText="1"/>
    </xf>
    <xf numFmtId="0" fontId="42" fillId="25" borderId="2" xfId="0" applyFont="1" applyFill="1" applyBorder="1" applyAlignment="1">
      <alignment horizontal="center" vertical="center"/>
    </xf>
    <xf numFmtId="0" fontId="26" fillId="25" borderId="2" xfId="0" applyFont="1" applyFill="1" applyBorder="1" applyAlignment="1">
      <alignment horizontal="center" vertical="center"/>
    </xf>
    <xf numFmtId="0" fontId="38" fillId="0" borderId="2" xfId="0" applyFont="1" applyBorder="1" applyAlignment="1">
      <alignment horizontal="center" vertical="center" wrapText="1"/>
    </xf>
    <xf numFmtId="0" fontId="0" fillId="26" borderId="0" xfId="0" applyFill="1" applyAlignment="1">
      <alignment vertical="center"/>
    </xf>
    <xf numFmtId="0" fontId="0" fillId="0" borderId="2" xfId="0" applyBorder="1" applyAlignment="1">
      <alignment horizontal="center" wrapText="1"/>
    </xf>
    <xf numFmtId="0" fontId="45"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37" fillId="0" borderId="2" xfId="1" applyFont="1" applyBorder="1" applyAlignment="1">
      <alignment horizontal="center" vertical="center" wrapText="1"/>
    </xf>
    <xf numFmtId="0" fontId="26"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44" fillId="0" borderId="2" xfId="1" applyFont="1" applyFill="1" applyBorder="1" applyAlignment="1">
      <alignment horizontal="center" vertical="center" wrapText="1"/>
    </xf>
    <xf numFmtId="0" fontId="0" fillId="0" borderId="2" xfId="0" applyFill="1" applyBorder="1" applyAlignment="1">
      <alignment horizontal="center" vertical="top"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26" fillId="0" borderId="2" xfId="0" applyFont="1" applyFill="1" applyBorder="1" applyAlignment="1">
      <alignment horizontal="center" vertical="center" wrapText="1"/>
    </xf>
    <xf numFmtId="0" fontId="46" fillId="25" borderId="2" xfId="0" applyFont="1" applyFill="1" applyBorder="1" applyAlignment="1">
      <alignment horizontal="center" vertical="center"/>
    </xf>
    <xf numFmtId="0" fontId="38" fillId="0" borderId="0" xfId="0" applyFont="1"/>
    <xf numFmtId="0" fontId="43" fillId="25" borderId="2" xfId="0" applyFont="1" applyFill="1" applyBorder="1" applyAlignment="1">
      <alignment horizontal="center" vertical="center" wrapText="1"/>
    </xf>
    <xf numFmtId="0" fontId="37" fillId="25" borderId="0" xfId="1" applyFont="1" applyFill="1" applyAlignment="1">
      <alignment horizontal="center" vertical="center" wrapText="1"/>
    </xf>
    <xf numFmtId="0" fontId="36" fillId="26" borderId="0" xfId="0" applyFont="1" applyFill="1" applyBorder="1" applyAlignment="1">
      <alignment horizontal="center" vertical="center"/>
    </xf>
    <xf numFmtId="0" fontId="38" fillId="25" borderId="2" xfId="0" applyFont="1" applyFill="1" applyBorder="1" applyAlignment="1">
      <alignment horizontal="center" vertical="center" wrapText="1"/>
    </xf>
    <xf numFmtId="0" fontId="33" fillId="26" borderId="6" xfId="0" applyFont="1" applyFill="1" applyBorder="1" applyAlignment="1">
      <alignment horizontal="center"/>
    </xf>
    <xf numFmtId="0" fontId="37" fillId="26" borderId="6" xfId="1" applyFont="1" applyFill="1" applyBorder="1" applyAlignment="1">
      <alignment horizontal="center" vertical="center" wrapText="1"/>
    </xf>
    <xf numFmtId="0" fontId="37" fillId="26" borderId="12" xfId="1" applyFont="1" applyFill="1" applyBorder="1" applyAlignment="1">
      <alignment horizontal="center" vertical="center" wrapText="1"/>
    </xf>
    <xf numFmtId="0" fontId="37" fillId="26" borderId="0" xfId="1" applyFont="1" applyFill="1" applyBorder="1" applyAlignment="1">
      <alignment horizontal="center" vertical="center" wrapText="1"/>
    </xf>
    <xf numFmtId="0" fontId="37" fillId="26" borderId="7" xfId="1" applyFont="1" applyFill="1" applyBorder="1" applyAlignment="1">
      <alignment horizontal="center" vertical="center" wrapText="1"/>
    </xf>
    <xf numFmtId="0" fontId="0" fillId="26" borderId="7" xfId="0" applyFill="1" applyBorder="1"/>
    <xf numFmtId="0" fontId="37" fillId="0" borderId="17" xfId="1" applyFont="1" applyFill="1" applyBorder="1" applyAlignment="1">
      <alignment horizontal="center" vertical="center" wrapText="1"/>
    </xf>
    <xf numFmtId="0" fontId="37" fillId="0" borderId="18" xfId="1" applyFont="1" applyFill="1" applyBorder="1" applyAlignment="1">
      <alignment horizontal="center" vertical="center" wrapText="1"/>
    </xf>
    <xf numFmtId="0" fontId="37" fillId="0" borderId="2" xfId="1" applyFont="1" applyFill="1" applyBorder="1" applyAlignment="1">
      <alignment horizontal="center" vertical="center" wrapText="1"/>
    </xf>
    <xf numFmtId="0" fontId="37" fillId="0" borderId="4" xfId="1" applyFont="1" applyFill="1" applyBorder="1" applyAlignment="1">
      <alignment horizontal="center" vertical="center" wrapText="1"/>
    </xf>
    <xf numFmtId="0" fontId="37" fillId="0" borderId="0" xfId="1" applyFont="1" applyAlignment="1">
      <alignment horizontal="center" vertical="center" wrapText="1"/>
    </xf>
    <xf numFmtId="0" fontId="0" fillId="19" borderId="2" xfId="0" applyFill="1" applyBorder="1" applyAlignment="1">
      <alignment horizontal="center" vertical="center"/>
    </xf>
    <xf numFmtId="0" fontId="0" fillId="19" borderId="2" xfId="0" applyFill="1" applyBorder="1"/>
    <xf numFmtId="0" fontId="0" fillId="19" borderId="0" xfId="0" applyFill="1"/>
    <xf numFmtId="0" fontId="0" fillId="0" borderId="5" xfId="0" applyBorder="1"/>
    <xf numFmtId="0" fontId="2" fillId="0" borderId="2" xfId="0" applyFont="1" applyFill="1" applyBorder="1" applyAlignment="1">
      <alignment horizontal="center" wrapText="1"/>
    </xf>
    <xf numFmtId="0" fontId="4" fillId="5" borderId="2" xfId="0" applyFont="1" applyFill="1" applyBorder="1" applyAlignment="1">
      <alignment horizontal="center" vertical="center"/>
    </xf>
    <xf numFmtId="0" fontId="4" fillId="7" borderId="2"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12" fillId="18" borderId="16" xfId="0" applyFont="1" applyFill="1" applyBorder="1" applyAlignment="1" applyProtection="1">
      <alignment horizontal="center"/>
    </xf>
    <xf numFmtId="0" fontId="0" fillId="0" borderId="0" xfId="0" applyProtection="1"/>
    <xf numFmtId="164" fontId="0" fillId="0" borderId="0" xfId="0" applyNumberFormat="1" applyFill="1" applyBorder="1" applyAlignment="1" applyProtection="1">
      <alignment horizontal="left" wrapText="1"/>
      <protection locked="0"/>
    </xf>
    <xf numFmtId="0" fontId="9" fillId="0" borderId="0" xfId="0" applyFont="1" applyFill="1" applyBorder="1" applyAlignment="1" applyProtection="1">
      <alignment horizontal="center"/>
      <protection locked="0"/>
    </xf>
    <xf numFmtId="0" fontId="0" fillId="0" borderId="0" xfId="0" applyFill="1" applyBorder="1" applyProtection="1">
      <protection locked="0"/>
    </xf>
    <xf numFmtId="0" fontId="0" fillId="0" borderId="0" xfId="0" applyFill="1" applyProtection="1">
      <protection locked="0"/>
    </xf>
    <xf numFmtId="0" fontId="0" fillId="0" borderId="0" xfId="0" applyProtection="1">
      <protection locked="0"/>
    </xf>
    <xf numFmtId="0" fontId="3" fillId="0" borderId="0" xfId="0" applyFont="1" applyFill="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Border="1" applyAlignment="1" applyProtection="1">
      <protection locked="0"/>
    </xf>
    <xf numFmtId="0" fontId="3" fillId="0" borderId="0" xfId="0" applyFont="1" applyFill="1" applyProtection="1">
      <protection locked="0"/>
    </xf>
    <xf numFmtId="0" fontId="3" fillId="2" borderId="0" xfId="0" applyFont="1" applyFill="1" applyProtection="1">
      <protection locked="0"/>
    </xf>
    <xf numFmtId="0" fontId="12" fillId="12" borderId="24" xfId="0" applyFont="1" applyFill="1" applyBorder="1" applyProtection="1">
      <protection locked="0"/>
    </xf>
    <xf numFmtId="0" fontId="0" fillId="0" borderId="0" xfId="0" applyFill="1" applyBorder="1" applyAlignment="1" applyProtection="1">
      <alignment wrapText="1"/>
      <protection locked="0"/>
    </xf>
    <xf numFmtId="0" fontId="0" fillId="0" borderId="0" xfId="0" applyFill="1" applyBorder="1" applyAlignment="1" applyProtection="1">
      <protection locked="0"/>
    </xf>
    <xf numFmtId="0" fontId="2" fillId="0" borderId="0" xfId="0" applyFont="1" applyFill="1" applyBorder="1" applyAlignment="1" applyProtection="1">
      <alignment wrapText="1"/>
      <protection locked="0"/>
    </xf>
    <xf numFmtId="0" fontId="2" fillId="0" borderId="0" xfId="0" applyFont="1" applyFill="1" applyProtection="1">
      <protection locked="0"/>
    </xf>
    <xf numFmtId="0" fontId="2" fillId="2" borderId="0" xfId="0" applyFont="1" applyFill="1" applyProtection="1">
      <protection locked="0"/>
    </xf>
    <xf numFmtId="0" fontId="12" fillId="7" borderId="24" xfId="0" applyFont="1" applyFill="1" applyBorder="1" applyProtection="1">
      <protection locked="0"/>
    </xf>
    <xf numFmtId="0" fontId="12" fillId="7" borderId="24" xfId="0" applyFont="1" applyFill="1" applyBorder="1" applyAlignment="1" applyProtection="1">
      <alignment horizontal="left" indent="2"/>
      <protection locked="0"/>
    </xf>
    <xf numFmtId="0" fontId="0" fillId="0" borderId="0" xfId="0" applyFill="1" applyBorder="1" applyAlignment="1" applyProtection="1">
      <alignment horizontal="left"/>
      <protection locked="0"/>
    </xf>
    <xf numFmtId="0" fontId="12" fillId="19" borderId="1" xfId="0" applyFont="1" applyFill="1" applyBorder="1" applyAlignment="1" applyProtection="1">
      <alignment horizontal="left" indent="2"/>
      <protection locked="0"/>
    </xf>
    <xf numFmtId="10" fontId="0" fillId="0" borderId="0" xfId="0" applyNumberFormat="1" applyFill="1" applyBorder="1" applyAlignment="1" applyProtection="1">
      <alignment horizontal="left" wrapText="1"/>
      <protection locked="0"/>
    </xf>
    <xf numFmtId="0" fontId="12" fillId="7" borderId="24" xfId="0" applyFont="1" applyFill="1" applyBorder="1" applyAlignment="1" applyProtection="1">
      <alignment horizontal="left"/>
      <protection locked="0"/>
    </xf>
    <xf numFmtId="0" fontId="12" fillId="7" borderId="22" xfId="0" applyFont="1" applyFill="1" applyBorder="1" applyAlignment="1" applyProtection="1">
      <alignment horizontal="left" indent="2"/>
      <protection locked="0"/>
    </xf>
    <xf numFmtId="0" fontId="12" fillId="20" borderId="17" xfId="0" applyFont="1" applyFill="1" applyBorder="1" applyAlignment="1" applyProtection="1">
      <protection locked="0"/>
    </xf>
    <xf numFmtId="0" fontId="12" fillId="20" borderId="31" xfId="0" applyFont="1" applyFill="1" applyBorder="1" applyAlignment="1" applyProtection="1">
      <protection locked="0"/>
    </xf>
    <xf numFmtId="0" fontId="12" fillId="20" borderId="18" xfId="0" applyFont="1" applyFill="1" applyBorder="1" applyAlignment="1" applyProtection="1">
      <protection locked="0"/>
    </xf>
    <xf numFmtId="0" fontId="0" fillId="0" borderId="26" xfId="0" applyFill="1" applyBorder="1" applyAlignment="1" applyProtection="1">
      <alignment wrapText="1"/>
      <protection locked="0"/>
    </xf>
    <xf numFmtId="0" fontId="0" fillId="0" borderId="6" xfId="0" applyFill="1" applyBorder="1" applyAlignment="1" applyProtection="1">
      <protection locked="0"/>
    </xf>
    <xf numFmtId="0" fontId="0" fillId="0" borderId="6" xfId="0" applyFill="1" applyBorder="1" applyProtection="1">
      <protection locked="0"/>
    </xf>
    <xf numFmtId="0" fontId="0" fillId="2" borderId="6" xfId="0" applyFill="1" applyBorder="1" applyProtection="1">
      <protection locked="0"/>
    </xf>
    <xf numFmtId="0" fontId="12" fillId="7" borderId="24" xfId="0" applyFont="1" applyFill="1" applyBorder="1" applyAlignment="1" applyProtection="1">
      <alignment horizontal="left" indent="1"/>
      <protection locked="0"/>
    </xf>
    <xf numFmtId="0" fontId="0" fillId="2" borderId="0" xfId="0" applyFill="1" applyBorder="1" applyProtection="1">
      <protection locked="0"/>
    </xf>
    <xf numFmtId="0" fontId="4" fillId="0" borderId="26" xfId="0" applyFont="1" applyFill="1" applyBorder="1" applyProtection="1">
      <protection locked="0"/>
    </xf>
    <xf numFmtId="0" fontId="20" fillId="0" borderId="0" xfId="0" applyFont="1" applyFill="1" applyBorder="1" applyAlignment="1" applyProtection="1">
      <protection locked="0"/>
    </xf>
    <xf numFmtId="0" fontId="20" fillId="0" borderId="0" xfId="0" applyFont="1" applyFill="1" applyProtection="1">
      <protection locked="0"/>
    </xf>
    <xf numFmtId="0" fontId="20" fillId="15" borderId="0" xfId="0" applyFont="1" applyFill="1" applyProtection="1">
      <protection locked="0"/>
    </xf>
    <xf numFmtId="0" fontId="2" fillId="0" borderId="26" xfId="0" applyFont="1" applyFill="1" applyBorder="1" applyProtection="1">
      <protection locked="0"/>
    </xf>
    <xf numFmtId="0" fontId="0" fillId="2" borderId="0" xfId="0" applyFill="1" applyBorder="1" applyAlignment="1" applyProtection="1">
      <protection locked="0"/>
    </xf>
    <xf numFmtId="0" fontId="0" fillId="2" borderId="0" xfId="0" applyFill="1" applyProtection="1">
      <protection locked="0"/>
    </xf>
    <xf numFmtId="0" fontId="12" fillId="16" borderId="22" xfId="0" applyFont="1" applyFill="1" applyBorder="1" applyAlignment="1" applyProtection="1">
      <alignment horizontal="left" indent="2"/>
      <protection locked="0"/>
    </xf>
    <xf numFmtId="0" fontId="2" fillId="0" borderId="0" xfId="0" applyFont="1" applyFill="1" applyBorder="1" applyProtection="1">
      <protection locked="0"/>
    </xf>
    <xf numFmtId="0" fontId="2" fillId="0" borderId="0" xfId="0" applyFont="1" applyFill="1" applyBorder="1" applyAlignment="1" applyProtection="1">
      <alignment horizontal="left"/>
      <protection locked="0"/>
    </xf>
    <xf numFmtId="0" fontId="12" fillId="16" borderId="28" xfId="0" applyFont="1" applyFill="1" applyBorder="1" applyAlignment="1" applyProtection="1">
      <alignment horizontal="left" indent="2"/>
      <protection locked="0"/>
    </xf>
    <xf numFmtId="0" fontId="0" fillId="0" borderId="0" xfId="0" applyBorder="1" applyAlignment="1" applyProtection="1">
      <protection locked="0"/>
    </xf>
    <xf numFmtId="0" fontId="4" fillId="0" borderId="0" xfId="0" applyFont="1" applyProtection="1">
      <protection locked="0"/>
    </xf>
    <xf numFmtId="0" fontId="4" fillId="0" borderId="0" xfId="0" applyFont="1" applyFill="1" applyBorder="1" applyAlignment="1" applyProtection="1">
      <alignment horizontal="left" vertical="top" wrapText="1"/>
      <protection locked="0"/>
    </xf>
    <xf numFmtId="0" fontId="0" fillId="0" borderId="0" xfId="0" applyAlignment="1" applyProtection="1">
      <protection locked="0"/>
    </xf>
    <xf numFmtId="0" fontId="0" fillId="0" borderId="0" xfId="0" applyFill="1" applyBorder="1" applyAlignment="1" applyProtection="1">
      <alignment horizontal="left" wrapText="1"/>
      <protection locked="0"/>
    </xf>
    <xf numFmtId="0" fontId="4" fillId="0" borderId="0" xfId="0" applyFont="1" applyFill="1" applyProtection="1">
      <protection locked="0"/>
    </xf>
    <xf numFmtId="0" fontId="4" fillId="0" borderId="5" xfId="0" applyFont="1" applyFill="1" applyBorder="1" applyProtection="1">
      <protection locked="0"/>
    </xf>
    <xf numFmtId="0" fontId="0" fillId="0" borderId="5" xfId="0" applyFill="1" applyBorder="1" applyProtection="1">
      <protection locked="0"/>
    </xf>
    <xf numFmtId="0" fontId="0" fillId="27" borderId="0" xfId="0" applyFill="1" applyAlignment="1" applyProtection="1">
      <alignment wrapText="1"/>
      <protection locked="0"/>
    </xf>
    <xf numFmtId="0" fontId="0" fillId="27" borderId="0" xfId="0" applyFill="1" applyProtection="1">
      <protection locked="0"/>
    </xf>
    <xf numFmtId="0" fontId="18" fillId="29" borderId="1" xfId="0" applyFont="1" applyFill="1" applyBorder="1" applyAlignment="1" applyProtection="1">
      <alignment horizontal="center" vertical="center"/>
      <protection locked="0"/>
    </xf>
    <xf numFmtId="0" fontId="18" fillId="0" borderId="0" xfId="0" applyFont="1" applyProtection="1">
      <protection locked="0"/>
    </xf>
    <xf numFmtId="0" fontId="18" fillId="29" borderId="24" xfId="0" applyFont="1" applyFill="1" applyBorder="1" applyAlignment="1" applyProtection="1">
      <alignment horizontal="center" vertical="center"/>
      <protection locked="0"/>
    </xf>
    <xf numFmtId="0" fontId="18" fillId="29" borderId="2" xfId="0" applyFont="1" applyFill="1" applyBorder="1" applyAlignment="1" applyProtection="1">
      <alignment horizontal="center" vertical="center"/>
      <protection locked="0"/>
    </xf>
    <xf numFmtId="0" fontId="18" fillId="29" borderId="25" xfId="0" applyFont="1" applyFill="1" applyBorder="1" applyAlignment="1" applyProtection="1">
      <alignment horizontal="center" vertical="center"/>
      <protection locked="0"/>
    </xf>
    <xf numFmtId="0" fontId="18" fillId="29" borderId="3" xfId="0" applyFont="1" applyFill="1" applyBorder="1" applyAlignment="1" applyProtection="1">
      <alignment horizontal="center" vertical="center" wrapText="1"/>
      <protection locked="0"/>
    </xf>
    <xf numFmtId="0" fontId="26" fillId="29" borderId="1" xfId="0" applyFont="1" applyFill="1" applyBorder="1" applyAlignment="1" applyProtection="1">
      <alignment horizontal="center" vertical="center" wrapText="1"/>
      <protection locked="0"/>
    </xf>
    <xf numFmtId="0" fontId="0" fillId="0" borderId="2"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2"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17" xfId="0" applyBorder="1" applyAlignment="1" applyProtection="1">
      <alignment horizontal="center" wrapText="1"/>
      <protection locked="0"/>
    </xf>
    <xf numFmtId="0" fontId="0" fillId="0" borderId="11" xfId="0" applyBorder="1" applyAlignment="1" applyProtection="1">
      <alignment horizontal="center"/>
      <protection locked="0"/>
    </xf>
    <xf numFmtId="0" fontId="0" fillId="0" borderId="35"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0" xfId="0" applyAlignment="1" applyProtection="1">
      <alignment wrapText="1"/>
      <protection locked="0"/>
    </xf>
    <xf numFmtId="0" fontId="18" fillId="29" borderId="1" xfId="0" applyFont="1" applyFill="1" applyBorder="1" applyAlignment="1" applyProtection="1">
      <alignment horizontal="center" wrapText="1"/>
      <protection locked="0"/>
    </xf>
    <xf numFmtId="0" fontId="12" fillId="19" borderId="2" xfId="0" applyFont="1" applyFill="1" applyBorder="1" applyAlignment="1" applyProtection="1">
      <alignment horizontal="center"/>
      <protection locked="0"/>
    </xf>
    <xf numFmtId="0" fontId="12" fillId="19" borderId="1" xfId="0" applyFont="1" applyFill="1" applyBorder="1" applyAlignment="1" applyProtection="1">
      <alignment horizontal="center"/>
      <protection locked="0"/>
    </xf>
    <xf numFmtId="1" fontId="12" fillId="22" borderId="13" xfId="0" applyNumberFormat="1" applyFont="1" applyFill="1" applyBorder="1" applyAlignment="1" applyProtection="1">
      <alignment horizontal="left"/>
    </xf>
    <xf numFmtId="1" fontId="12" fillId="16" borderId="14" xfId="0" applyNumberFormat="1" applyFont="1" applyFill="1" applyBorder="1" applyAlignment="1" applyProtection="1">
      <alignment horizontal="right"/>
    </xf>
    <xf numFmtId="0" fontId="6" fillId="0" borderId="0" xfId="0" applyFont="1" applyFill="1" applyBorder="1" applyAlignment="1" applyProtection="1">
      <alignment horizontal="center"/>
      <protection locked="0"/>
    </xf>
    <xf numFmtId="0" fontId="12" fillId="20" borderId="17" xfId="0" applyFont="1" applyFill="1" applyBorder="1" applyAlignment="1" applyProtection="1">
      <alignment horizontal="center"/>
      <protection locked="0"/>
    </xf>
    <xf numFmtId="0" fontId="12" fillId="20" borderId="31" xfId="0" applyFont="1" applyFill="1" applyBorder="1" applyAlignment="1" applyProtection="1">
      <alignment horizontal="center"/>
      <protection locked="0"/>
    </xf>
    <xf numFmtId="0" fontId="12" fillId="20" borderId="18" xfId="0" applyFont="1" applyFill="1" applyBorder="1" applyAlignment="1" applyProtection="1">
      <alignment horizontal="center"/>
      <protection locked="0"/>
    </xf>
    <xf numFmtId="0" fontId="12" fillId="20" borderId="3" xfId="0" applyFont="1" applyFill="1" applyBorder="1" applyAlignment="1" applyProtection="1">
      <alignment horizontal="center"/>
      <protection locked="0"/>
    </xf>
    <xf numFmtId="1" fontId="0" fillId="21" borderId="24" xfId="0" applyNumberFormat="1" applyFill="1" applyBorder="1" applyAlignment="1" applyProtection="1">
      <alignment horizontal="center"/>
    </xf>
    <xf numFmtId="1" fontId="0" fillId="21" borderId="2" xfId="0" applyNumberFormat="1" applyFill="1" applyBorder="1" applyAlignment="1" applyProtection="1">
      <alignment horizontal="center"/>
    </xf>
    <xf numFmtId="1" fontId="0" fillId="21" borderId="25" xfId="0" applyNumberFormat="1" applyFill="1" applyBorder="1" applyAlignment="1" applyProtection="1">
      <alignment horizontal="center"/>
    </xf>
    <xf numFmtId="1" fontId="0" fillId="21" borderId="35" xfId="0" applyNumberFormat="1" applyFill="1" applyBorder="1" applyAlignment="1" applyProtection="1">
      <alignment horizontal="center"/>
    </xf>
    <xf numFmtId="1" fontId="0" fillId="21" borderId="17" xfId="0" applyNumberFormat="1" applyFill="1" applyBorder="1" applyAlignment="1" applyProtection="1">
      <alignment horizontal="center"/>
    </xf>
    <xf numFmtId="1" fontId="0" fillId="21" borderId="36" xfId="0" applyNumberFormat="1" applyFill="1" applyBorder="1" applyAlignment="1" applyProtection="1">
      <alignment horizontal="center"/>
    </xf>
    <xf numFmtId="1" fontId="27" fillId="31" borderId="37" xfId="0" applyNumberFormat="1" applyFont="1" applyFill="1" applyBorder="1" applyAlignment="1" applyProtection="1">
      <alignment horizontal="center" vertical="center"/>
    </xf>
    <xf numFmtId="1" fontId="27" fillId="31" borderId="16" xfId="0" applyNumberFormat="1" applyFont="1" applyFill="1" applyBorder="1" applyAlignment="1" applyProtection="1">
      <alignment horizontal="center" vertical="center"/>
    </xf>
    <xf numFmtId="0" fontId="2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33" fillId="21" borderId="2" xfId="0" applyFont="1" applyFill="1" applyBorder="1" applyAlignment="1">
      <alignment horizontal="center" vertical="center" wrapText="1"/>
    </xf>
    <xf numFmtId="0" fontId="33" fillId="21" borderId="2" xfId="0" applyFont="1" applyFill="1" applyBorder="1" applyAlignment="1">
      <alignment horizontal="center" vertical="center"/>
    </xf>
    <xf numFmtId="1" fontId="13" fillId="19" borderId="14" xfId="0" applyNumberFormat="1" applyFont="1" applyFill="1" applyBorder="1" applyAlignment="1" applyProtection="1">
      <alignment horizontal="left"/>
      <protection locked="0"/>
    </xf>
    <xf numFmtId="1" fontId="13" fillId="19" borderId="15" xfId="0" applyNumberFormat="1" applyFont="1" applyFill="1" applyBorder="1" applyAlignment="1" applyProtection="1">
      <alignment horizontal="left"/>
      <protection locked="0"/>
    </xf>
    <xf numFmtId="1" fontId="12" fillId="19" borderId="14" xfId="0" applyNumberFormat="1" applyFont="1" applyFill="1" applyBorder="1" applyAlignment="1" applyProtection="1">
      <alignment horizontal="left"/>
      <protection locked="0"/>
    </xf>
    <xf numFmtId="1" fontId="12" fillId="19" borderId="15" xfId="0" applyNumberFormat="1" applyFont="1" applyFill="1" applyBorder="1" applyAlignment="1" applyProtection="1">
      <alignment horizontal="left"/>
      <protection locked="0"/>
    </xf>
    <xf numFmtId="0" fontId="54" fillId="32" borderId="38" xfId="0" applyFont="1" applyFill="1" applyBorder="1" applyAlignment="1" applyProtection="1">
      <alignment horizontal="center" wrapText="1"/>
      <protection locked="0"/>
    </xf>
    <xf numFmtId="0" fontId="54" fillId="32" borderId="39" xfId="0" applyFont="1" applyFill="1" applyBorder="1" applyAlignment="1" applyProtection="1">
      <alignment horizontal="center" wrapText="1"/>
      <protection locked="0"/>
    </xf>
    <xf numFmtId="0" fontId="23" fillId="19" borderId="13" xfId="0" applyFont="1" applyFill="1" applyBorder="1" applyAlignment="1" applyProtection="1">
      <alignment vertical="top" wrapText="1"/>
      <protection locked="0"/>
    </xf>
    <xf numFmtId="0" fontId="23" fillId="19" borderId="14" xfId="0" applyFont="1" applyFill="1" applyBorder="1" applyAlignment="1" applyProtection="1">
      <alignment vertical="top" wrapText="1"/>
      <protection locked="0"/>
    </xf>
    <xf numFmtId="0" fontId="23" fillId="19" borderId="15" xfId="0" applyFont="1" applyFill="1" applyBorder="1" applyAlignment="1" applyProtection="1">
      <alignment vertical="top" wrapText="1"/>
      <protection locked="0"/>
    </xf>
    <xf numFmtId="15" fontId="12" fillId="19" borderId="2" xfId="0" applyNumberFormat="1" applyFont="1" applyFill="1" applyBorder="1" applyAlignment="1" applyProtection="1">
      <alignment horizontal="center"/>
      <protection locked="0"/>
    </xf>
    <xf numFmtId="0" fontId="12" fillId="19" borderId="17" xfId="0" applyFont="1" applyFill="1" applyBorder="1" applyAlignment="1" applyProtection="1">
      <alignment horizontal="center"/>
      <protection locked="0"/>
    </xf>
    <xf numFmtId="0" fontId="12" fillId="19" borderId="2" xfId="0" applyFont="1" applyFill="1" applyBorder="1" applyAlignment="1" applyProtection="1">
      <alignment horizontal="center"/>
      <protection locked="0"/>
    </xf>
    <xf numFmtId="0" fontId="12" fillId="19" borderId="18" xfId="0" applyFont="1" applyFill="1" applyBorder="1" applyAlignment="1" applyProtection="1">
      <alignment horizontal="center"/>
      <protection locked="0"/>
    </xf>
    <xf numFmtId="0" fontId="27" fillId="7" borderId="1" xfId="0" applyFont="1" applyFill="1" applyBorder="1" applyAlignment="1" applyProtection="1">
      <alignment horizontal="left"/>
      <protection locked="0"/>
    </xf>
    <xf numFmtId="0" fontId="20" fillId="7" borderId="23" xfId="0" applyFont="1" applyFill="1" applyBorder="1" applyAlignment="1" applyProtection="1">
      <alignment horizontal="left"/>
      <protection locked="0"/>
    </xf>
    <xf numFmtId="0" fontId="27" fillId="7" borderId="22" xfId="0" applyFont="1" applyFill="1" applyBorder="1" applyAlignment="1" applyProtection="1">
      <alignment horizontal="left" vertical="center" wrapText="1"/>
      <protection locked="0"/>
    </xf>
    <xf numFmtId="0" fontId="27" fillId="7" borderId="23" xfId="0" applyFont="1" applyFill="1" applyBorder="1" applyAlignment="1" applyProtection="1">
      <alignment horizontal="left" vertical="center" wrapText="1"/>
      <protection locked="0"/>
    </xf>
    <xf numFmtId="0" fontId="23" fillId="20" borderId="2" xfId="0" applyFont="1" applyFill="1" applyBorder="1" applyAlignment="1" applyProtection="1">
      <alignment horizontal="center" wrapText="1"/>
      <protection locked="0"/>
    </xf>
    <xf numFmtId="0" fontId="23" fillId="20" borderId="25" xfId="0" applyFont="1" applyFill="1" applyBorder="1" applyAlignment="1" applyProtection="1">
      <alignment horizontal="center" wrapText="1"/>
      <protection locked="0"/>
    </xf>
    <xf numFmtId="165" fontId="12" fillId="18" borderId="13" xfId="0" applyNumberFormat="1" applyFont="1" applyFill="1" applyBorder="1" applyAlignment="1" applyProtection="1">
      <alignment horizontal="center"/>
    </xf>
    <xf numFmtId="165" fontId="12" fillId="18" borderId="15" xfId="0" applyNumberFormat="1" applyFont="1" applyFill="1" applyBorder="1" applyAlignment="1" applyProtection="1">
      <alignment horizontal="center"/>
    </xf>
    <xf numFmtId="15" fontId="12" fillId="19" borderId="1" xfId="0" applyNumberFormat="1" applyFont="1" applyFill="1" applyBorder="1" applyAlignment="1" applyProtection="1">
      <alignment horizontal="center"/>
      <protection locked="0"/>
    </xf>
    <xf numFmtId="0" fontId="12" fillId="19" borderId="9" xfId="0" applyFont="1" applyFill="1" applyBorder="1" applyAlignment="1" applyProtection="1">
      <alignment horizontal="center"/>
      <protection locked="0"/>
    </xf>
    <xf numFmtId="0" fontId="12" fillId="19" borderId="1" xfId="0" applyFont="1" applyFill="1" applyBorder="1" applyAlignment="1" applyProtection="1">
      <alignment horizontal="center"/>
      <protection locked="0"/>
    </xf>
    <xf numFmtId="0" fontId="12" fillId="19" borderId="3" xfId="0" applyFont="1" applyFill="1" applyBorder="1" applyAlignment="1" applyProtection="1">
      <alignment horizontal="center"/>
      <protection locked="0"/>
    </xf>
    <xf numFmtId="0" fontId="12" fillId="19" borderId="11" xfId="0" applyFont="1" applyFill="1" applyBorder="1" applyAlignment="1" applyProtection="1">
      <alignment horizontal="center"/>
      <protection locked="0"/>
    </xf>
    <xf numFmtId="0" fontId="12" fillId="19" borderId="10" xfId="0" applyFont="1" applyFill="1" applyBorder="1" applyAlignment="1" applyProtection="1">
      <alignment horizontal="center"/>
      <protection locked="0"/>
    </xf>
    <xf numFmtId="0" fontId="55" fillId="7" borderId="1" xfId="0" applyFont="1" applyFill="1" applyBorder="1" applyAlignment="1" applyProtection="1">
      <alignment horizontal="left" wrapText="1"/>
      <protection locked="0"/>
    </xf>
    <xf numFmtId="0" fontId="55" fillId="7" borderId="23" xfId="0" applyFont="1" applyFill="1" applyBorder="1" applyAlignment="1" applyProtection="1">
      <alignment horizontal="left" wrapText="1"/>
      <protection locked="0"/>
    </xf>
    <xf numFmtId="0" fontId="12" fillId="19" borderId="1" xfId="0" applyFont="1" applyFill="1" applyBorder="1" applyAlignment="1" applyProtection="1">
      <protection locked="0"/>
    </xf>
    <xf numFmtId="0" fontId="12" fillId="19" borderId="7" xfId="0" applyFont="1" applyFill="1" applyBorder="1" applyAlignment="1" applyProtection="1">
      <protection locked="0"/>
    </xf>
    <xf numFmtId="0" fontId="12" fillId="19" borderId="23" xfId="0" applyFont="1" applyFill="1" applyBorder="1" applyAlignment="1" applyProtection="1">
      <protection locked="0"/>
    </xf>
    <xf numFmtId="0" fontId="19" fillId="0" borderId="0" xfId="0" applyFont="1" applyFill="1" applyBorder="1" applyAlignment="1" applyProtection="1">
      <alignment horizontal="center" wrapText="1"/>
      <protection locked="0"/>
    </xf>
    <xf numFmtId="0" fontId="20" fillId="7" borderId="1" xfId="0" applyFont="1" applyFill="1" applyBorder="1" applyAlignment="1" applyProtection="1">
      <alignment horizontal="left" wrapText="1"/>
      <protection locked="0"/>
    </xf>
    <xf numFmtId="0" fontId="23" fillId="7" borderId="23" xfId="0" applyFont="1" applyFill="1" applyBorder="1" applyAlignment="1" applyProtection="1">
      <alignment horizontal="left" wrapText="1"/>
      <protection locked="0"/>
    </xf>
    <xf numFmtId="0" fontId="20" fillId="7" borderId="23" xfId="0" applyFont="1" applyFill="1" applyBorder="1" applyAlignment="1" applyProtection="1">
      <alignment horizontal="left" wrapText="1"/>
      <protection locked="0"/>
    </xf>
    <xf numFmtId="0" fontId="12" fillId="19" borderId="1" xfId="0" applyFont="1" applyFill="1" applyBorder="1" applyAlignment="1" applyProtection="1">
      <alignment horizontal="left"/>
      <protection locked="0"/>
    </xf>
    <xf numFmtId="0" fontId="12" fillId="19" borderId="7" xfId="0" applyFont="1" applyFill="1" applyBorder="1" applyAlignment="1" applyProtection="1">
      <alignment horizontal="left"/>
      <protection locked="0"/>
    </xf>
    <xf numFmtId="0" fontId="12" fillId="19" borderId="23" xfId="0" applyFont="1" applyFill="1" applyBorder="1" applyAlignment="1" applyProtection="1">
      <alignment horizontal="left"/>
      <protection locked="0"/>
    </xf>
    <xf numFmtId="10" fontId="20" fillId="7" borderId="3" xfId="0" applyNumberFormat="1" applyFont="1" applyFill="1" applyBorder="1" applyAlignment="1" applyProtection="1">
      <alignment horizontal="left" wrapText="1"/>
      <protection locked="0"/>
    </xf>
    <xf numFmtId="10" fontId="20" fillId="7" borderId="25" xfId="0" applyNumberFormat="1" applyFont="1" applyFill="1" applyBorder="1" applyAlignment="1" applyProtection="1">
      <alignment horizontal="left" wrapText="1"/>
      <protection locked="0"/>
    </xf>
    <xf numFmtId="164" fontId="23" fillId="20" borderId="2" xfId="0" applyNumberFormat="1" applyFont="1" applyFill="1" applyBorder="1" applyAlignment="1" applyProtection="1">
      <alignment horizontal="center" wrapText="1"/>
      <protection locked="0"/>
    </xf>
    <xf numFmtId="164" fontId="23" fillId="20" borderId="25" xfId="0" applyNumberFormat="1" applyFont="1" applyFill="1" applyBorder="1" applyAlignment="1" applyProtection="1">
      <alignment horizontal="center" wrapText="1"/>
      <protection locked="0"/>
    </xf>
    <xf numFmtId="0" fontId="31" fillId="16" borderId="26" xfId="0" applyFont="1" applyFill="1" applyBorder="1" applyAlignment="1" applyProtection="1">
      <alignment horizontal="left" vertical="top" wrapText="1"/>
      <protection locked="0"/>
    </xf>
    <xf numFmtId="0" fontId="31" fillId="16" borderId="0" xfId="0" applyFont="1" applyFill="1" applyBorder="1" applyAlignment="1" applyProtection="1">
      <alignment horizontal="left" vertical="top" wrapText="1"/>
      <protection locked="0"/>
    </xf>
    <xf numFmtId="0" fontId="31" fillId="16" borderId="27" xfId="0" applyFont="1" applyFill="1" applyBorder="1" applyAlignment="1" applyProtection="1">
      <alignment horizontal="left" vertical="top" wrapText="1"/>
      <protection locked="0"/>
    </xf>
    <xf numFmtId="0" fontId="8" fillId="14" borderId="22" xfId="0" applyFont="1" applyFill="1" applyBorder="1" applyAlignment="1" applyProtection="1">
      <alignment horizontal="left"/>
      <protection locked="0"/>
    </xf>
    <xf numFmtId="0" fontId="8" fillId="14" borderId="7" xfId="0" applyFont="1" applyFill="1" applyBorder="1" applyAlignment="1" applyProtection="1">
      <alignment horizontal="left"/>
      <protection locked="0"/>
    </xf>
    <xf numFmtId="0" fontId="8" fillId="14" borderId="23" xfId="0" applyFont="1" applyFill="1" applyBorder="1" applyAlignment="1" applyProtection="1">
      <alignment horizontal="left"/>
      <protection locked="0"/>
    </xf>
    <xf numFmtId="15" fontId="12" fillId="19" borderId="29" xfId="0" applyNumberFormat="1" applyFont="1" applyFill="1" applyBorder="1" applyAlignment="1" applyProtection="1">
      <alignment horizontal="center"/>
      <protection locked="0"/>
    </xf>
    <xf numFmtId="0" fontId="12" fillId="19" borderId="30" xfId="0" applyFont="1" applyFill="1" applyBorder="1" applyAlignment="1" applyProtection="1">
      <alignment horizontal="center"/>
      <protection locked="0"/>
    </xf>
    <xf numFmtId="0" fontId="24" fillId="0" borderId="19" xfId="0" applyFont="1" applyBorder="1" applyAlignment="1" applyProtection="1">
      <alignment horizontal="center" wrapText="1"/>
      <protection locked="0"/>
    </xf>
    <xf numFmtId="0" fontId="24" fillId="0" borderId="20" xfId="0" applyFont="1" applyBorder="1" applyAlignment="1" applyProtection="1">
      <alignment horizontal="center"/>
      <protection locked="0"/>
    </xf>
    <xf numFmtId="0" fontId="24" fillId="0" borderId="21" xfId="0" applyFont="1" applyBorder="1" applyAlignment="1" applyProtection="1">
      <alignment horizontal="center"/>
      <protection locked="0"/>
    </xf>
    <xf numFmtId="0" fontId="12" fillId="20" borderId="2" xfId="0" applyFont="1" applyFill="1" applyBorder="1" applyAlignment="1" applyProtection="1">
      <alignment horizontal="center"/>
      <protection locked="0"/>
    </xf>
    <xf numFmtId="0" fontId="12" fillId="20" borderId="25" xfId="0" applyFont="1" applyFill="1" applyBorder="1" applyAlignment="1" applyProtection="1">
      <alignment horizontal="center"/>
      <protection locked="0"/>
    </xf>
    <xf numFmtId="0" fontId="20" fillId="7" borderId="3" xfId="0" applyFont="1" applyFill="1" applyBorder="1" applyAlignment="1" applyProtection="1">
      <alignment horizontal="left" wrapText="1"/>
      <protection locked="0"/>
    </xf>
    <xf numFmtId="0" fontId="20" fillId="7" borderId="25" xfId="0" applyFont="1" applyFill="1" applyBorder="1" applyAlignment="1" applyProtection="1">
      <alignment horizontal="left" wrapText="1"/>
      <protection locked="0"/>
    </xf>
    <xf numFmtId="0" fontId="27" fillId="7" borderId="1" xfId="0" applyFont="1" applyFill="1" applyBorder="1" applyAlignment="1" applyProtection="1">
      <alignment horizontal="left" wrapText="1"/>
      <protection locked="0"/>
    </xf>
    <xf numFmtId="0" fontId="21" fillId="7" borderId="23" xfId="0" applyFont="1" applyFill="1" applyBorder="1" applyAlignment="1" applyProtection="1">
      <alignment horizontal="left" wrapText="1"/>
      <protection locked="0"/>
    </xf>
    <xf numFmtId="0" fontId="8" fillId="3" borderId="22" xfId="0" applyFont="1" applyFill="1" applyBorder="1" applyAlignment="1" applyProtection="1">
      <alignment horizontal="left"/>
      <protection locked="0"/>
    </xf>
    <xf numFmtId="0" fontId="8" fillId="3" borderId="7" xfId="0" applyFont="1" applyFill="1" applyBorder="1" applyAlignment="1" applyProtection="1">
      <alignment horizontal="left"/>
      <protection locked="0"/>
    </xf>
    <xf numFmtId="0" fontId="8" fillId="3" borderId="23" xfId="0" applyFont="1" applyFill="1" applyBorder="1" applyAlignment="1" applyProtection="1">
      <alignment horizontal="left"/>
      <protection locked="0"/>
    </xf>
    <xf numFmtId="0" fontId="8" fillId="6" borderId="24" xfId="0" applyFont="1" applyFill="1" applyBorder="1" applyAlignment="1" applyProtection="1">
      <alignment horizontal="left"/>
      <protection locked="0"/>
    </xf>
    <xf numFmtId="0" fontId="8" fillId="6" borderId="2" xfId="0" applyFont="1" applyFill="1" applyBorder="1" applyAlignment="1" applyProtection="1">
      <alignment horizontal="left"/>
      <protection locked="0"/>
    </xf>
    <xf numFmtId="0" fontId="8" fillId="6" borderId="25" xfId="0" applyFont="1" applyFill="1" applyBorder="1" applyAlignment="1" applyProtection="1">
      <alignment horizontal="left"/>
      <protection locked="0"/>
    </xf>
    <xf numFmtId="166" fontId="12" fillId="19" borderId="2" xfId="0" applyNumberFormat="1" applyFont="1" applyFill="1" applyBorder="1" applyAlignment="1" applyProtection="1">
      <alignment horizontal="left"/>
      <protection locked="0"/>
    </xf>
    <xf numFmtId="166" fontId="12" fillId="19" borderId="25" xfId="0" applyNumberFormat="1" applyFont="1" applyFill="1" applyBorder="1" applyAlignment="1" applyProtection="1">
      <alignment horizontal="left"/>
      <protection locked="0"/>
    </xf>
    <xf numFmtId="0" fontId="12" fillId="19" borderId="2" xfId="0" applyFont="1" applyFill="1" applyBorder="1" applyAlignment="1" applyProtection="1">
      <alignment horizontal="left"/>
      <protection locked="0"/>
    </xf>
    <xf numFmtId="0" fontId="12" fillId="19" borderId="25" xfId="0" applyFont="1" applyFill="1" applyBorder="1" applyAlignment="1" applyProtection="1">
      <alignment horizontal="left"/>
      <protection locked="0"/>
    </xf>
    <xf numFmtId="15" fontId="12" fillId="19" borderId="2" xfId="0" applyNumberFormat="1" applyFont="1" applyFill="1" applyBorder="1" applyAlignment="1" applyProtection="1">
      <alignment horizontal="left"/>
      <protection locked="0"/>
    </xf>
    <xf numFmtId="0" fontId="8" fillId="0" borderId="6" xfId="0" applyFont="1" applyBorder="1" applyAlignment="1">
      <alignment horizontal="center"/>
    </xf>
    <xf numFmtId="0" fontId="8" fillId="0" borderId="7" xfId="0" applyFont="1" applyBorder="1" applyAlignment="1">
      <alignment horizontal="left"/>
    </xf>
    <xf numFmtId="0" fontId="8" fillId="0" borderId="3" xfId="0" applyFont="1" applyBorder="1" applyAlignment="1">
      <alignment horizontal="left"/>
    </xf>
    <xf numFmtId="0" fontId="8" fillId="0" borderId="1" xfId="0" applyFont="1" applyBorder="1" applyAlignment="1">
      <alignment horizontal="center"/>
    </xf>
    <xf numFmtId="0" fontId="8" fillId="0" borderId="7" xfId="0" applyFont="1" applyBorder="1" applyAlignment="1">
      <alignment horizontal="center"/>
    </xf>
    <xf numFmtId="0" fontId="8" fillId="0" borderId="3" xfId="0" applyFont="1" applyBorder="1" applyAlignment="1">
      <alignment horizontal="center"/>
    </xf>
    <xf numFmtId="0" fontId="23" fillId="27" borderId="0" xfId="0" applyFont="1" applyFill="1" applyAlignment="1" applyProtection="1">
      <alignment horizontal="center" wrapText="1"/>
      <protection locked="0"/>
    </xf>
    <xf numFmtId="0" fontId="23" fillId="27" borderId="0" xfId="0" applyFont="1" applyFill="1" applyAlignment="1" applyProtection="1">
      <alignment horizontal="center"/>
      <protection locked="0"/>
    </xf>
    <xf numFmtId="0" fontId="23" fillId="31" borderId="13" xfId="0" applyFont="1" applyFill="1" applyBorder="1" applyAlignment="1" applyProtection="1">
      <alignment horizontal="right" wrapText="1"/>
      <protection locked="0"/>
    </xf>
    <xf numFmtId="0" fontId="0" fillId="31" borderId="14" xfId="0" applyFill="1" applyBorder="1" applyAlignment="1" applyProtection="1">
      <alignment horizontal="right" wrapText="1"/>
      <protection locked="0"/>
    </xf>
    <xf numFmtId="0" fontId="0" fillId="31" borderId="15" xfId="0" applyFill="1" applyBorder="1" applyAlignment="1" applyProtection="1">
      <alignment horizontal="right" wrapText="1"/>
      <protection locked="0"/>
    </xf>
    <xf numFmtId="0" fontId="0" fillId="28" borderId="0" xfId="0" applyFill="1" applyAlignment="1" applyProtection="1">
      <alignment horizontal="center" wrapText="1"/>
      <protection locked="0"/>
    </xf>
    <xf numFmtId="0" fontId="18" fillId="29" borderId="19" xfId="0" applyFont="1" applyFill="1" applyBorder="1" applyAlignment="1" applyProtection="1">
      <alignment horizontal="center"/>
      <protection locked="0"/>
    </xf>
    <xf numFmtId="0" fontId="18" fillId="29" borderId="20" xfId="0" applyFont="1" applyFill="1" applyBorder="1" applyAlignment="1" applyProtection="1">
      <alignment horizontal="center"/>
      <protection locked="0"/>
    </xf>
    <xf numFmtId="0" fontId="18" fillId="29" borderId="21" xfId="0" applyFont="1" applyFill="1" applyBorder="1" applyAlignment="1" applyProtection="1">
      <alignment horizontal="center"/>
      <protection locked="0"/>
    </xf>
    <xf numFmtId="0" fontId="18" fillId="29" borderId="2" xfId="0" applyFont="1" applyFill="1" applyBorder="1" applyAlignment="1" applyProtection="1">
      <alignment horizontal="center" vertical="center" wrapText="1"/>
      <protection locked="0"/>
    </xf>
    <xf numFmtId="0" fontId="18" fillId="29" borderId="32" xfId="0" applyFont="1" applyFill="1" applyBorder="1" applyAlignment="1" applyProtection="1">
      <alignment horizontal="center"/>
      <protection locked="0"/>
    </xf>
    <xf numFmtId="0" fontId="18" fillId="29" borderId="33" xfId="0" applyFont="1" applyFill="1" applyBorder="1" applyAlignment="1" applyProtection="1">
      <alignment horizontal="center"/>
      <protection locked="0"/>
    </xf>
    <xf numFmtId="0" fontId="18" fillId="29" borderId="34" xfId="0" applyFont="1" applyFill="1" applyBorder="1" applyAlignment="1" applyProtection="1">
      <alignment horizontal="center"/>
      <protection locked="0"/>
    </xf>
    <xf numFmtId="0" fontId="18" fillId="29" borderId="6" xfId="0" applyFont="1" applyFill="1" applyBorder="1" applyAlignment="1" applyProtection="1">
      <alignment horizontal="center"/>
      <protection locked="0"/>
    </xf>
    <xf numFmtId="0" fontId="11" fillId="0" borderId="2" xfId="0" applyFont="1" applyBorder="1" applyAlignment="1">
      <alignment wrapText="1"/>
    </xf>
    <xf numFmtId="0" fontId="0" fillId="0" borderId="2" xfId="0" applyBorder="1" applyAlignment="1"/>
    <xf numFmtId="0" fontId="1" fillId="0" borderId="1" xfId="0" applyFont="1" applyBorder="1" applyAlignment="1">
      <alignment vertical="top" wrapText="1"/>
    </xf>
    <xf numFmtId="0" fontId="11" fillId="0" borderId="7" xfId="0" applyFont="1" applyBorder="1" applyAlignment="1">
      <alignment vertical="top" wrapText="1"/>
    </xf>
    <xf numFmtId="0" fontId="11" fillId="0" borderId="3" xfId="0" applyFont="1" applyBorder="1" applyAlignment="1">
      <alignment vertical="top" wrapText="1"/>
    </xf>
    <xf numFmtId="0" fontId="0" fillId="0" borderId="0" xfId="0" applyAlignment="1">
      <alignment wrapText="1"/>
    </xf>
    <xf numFmtId="0" fontId="12" fillId="0" borderId="13" xfId="0" applyFont="1" applyFill="1" applyBorder="1" applyAlignment="1">
      <alignment horizontal="center"/>
    </xf>
    <xf numFmtId="0" fontId="13" fillId="0" borderId="14" xfId="0" applyFont="1" applyFill="1" applyBorder="1"/>
    <xf numFmtId="0" fontId="13" fillId="0" borderId="15" xfId="0" applyFont="1" applyFill="1" applyBorder="1"/>
    <xf numFmtId="0" fontId="2" fillId="0" borderId="2" xfId="0" applyFont="1" applyFill="1" applyBorder="1" applyAlignment="1">
      <alignment horizontal="center" wrapText="1"/>
    </xf>
    <xf numFmtId="0" fontId="0" fillId="0" borderId="2" xfId="0" applyFill="1" applyBorder="1" applyAlignment="1">
      <alignment horizontal="center" wrapText="1"/>
    </xf>
    <xf numFmtId="0" fontId="2" fillId="0" borderId="1" xfId="0" applyFont="1" applyFill="1" applyBorder="1" applyAlignment="1">
      <alignment horizontal="center" wrapText="1"/>
    </xf>
    <xf numFmtId="0" fontId="2" fillId="0" borderId="3" xfId="0" applyFont="1" applyFill="1" applyBorder="1" applyAlignment="1">
      <alignment horizontal="center" wrapText="1"/>
    </xf>
    <xf numFmtId="1" fontId="0" fillId="12" borderId="1" xfId="0" applyNumberFormat="1" applyFill="1" applyBorder="1" applyAlignment="1" applyProtection="1">
      <alignment horizontal="center"/>
    </xf>
    <xf numFmtId="1" fontId="0" fillId="12" borderId="3" xfId="0" applyNumberFormat="1" applyFill="1" applyBorder="1" applyAlignment="1" applyProtection="1">
      <alignment horizontal="center"/>
    </xf>
    <xf numFmtId="0" fontId="2" fillId="17" borderId="12" xfId="0" applyFont="1" applyFill="1" applyBorder="1" applyAlignment="1">
      <alignment horizontal="left" vertical="top" wrapText="1"/>
    </xf>
    <xf numFmtId="0" fontId="2" fillId="17" borderId="0" xfId="0" applyFont="1" applyFill="1" applyBorder="1" applyAlignment="1">
      <alignment horizontal="left" vertical="top" wrapText="1"/>
    </xf>
    <xf numFmtId="0" fontId="0" fillId="17" borderId="12" xfId="0" applyFill="1" applyBorder="1" applyAlignment="1">
      <alignment horizontal="center" vertical="top" wrapText="1"/>
    </xf>
    <xf numFmtId="0" fontId="0" fillId="17" borderId="12" xfId="0" applyFill="1" applyBorder="1" applyAlignment="1">
      <alignment horizontal="center" vertical="top"/>
    </xf>
    <xf numFmtId="0" fontId="0" fillId="17" borderId="0" xfId="0" applyFill="1" applyAlignment="1">
      <alignment horizontal="center" vertical="top"/>
    </xf>
    <xf numFmtId="0" fontId="4" fillId="9" borderId="7" xfId="0" applyFont="1" applyFill="1" applyBorder="1" applyAlignment="1">
      <alignment horizontal="center"/>
    </xf>
    <xf numFmtId="0" fontId="0" fillId="9" borderId="7" xfId="0" applyFill="1" applyBorder="1" applyAlignment="1">
      <alignment horizontal="center"/>
    </xf>
    <xf numFmtId="0" fontId="0" fillId="9" borderId="3" xfId="0" applyFill="1" applyBorder="1" applyAlignment="1">
      <alignment horizontal="center"/>
    </xf>
    <xf numFmtId="0" fontId="11" fillId="0" borderId="5" xfId="0" applyFont="1" applyBorder="1" applyAlignment="1">
      <alignment wrapText="1"/>
    </xf>
    <xf numFmtId="0" fontId="0" fillId="0" borderId="0" xfId="0" applyBorder="1" applyAlignment="1"/>
    <xf numFmtId="0" fontId="0" fillId="0" borderId="4" xfId="0" applyBorder="1" applyAlignment="1"/>
    <xf numFmtId="0" fontId="12" fillId="0" borderId="1" xfId="0" applyFont="1" applyFill="1" applyBorder="1" applyAlignment="1">
      <alignment horizontal="center"/>
    </xf>
    <xf numFmtId="0" fontId="13" fillId="0" borderId="7" xfId="0" applyFont="1" applyFill="1" applyBorder="1"/>
    <xf numFmtId="0" fontId="13" fillId="0" borderId="3" xfId="0" applyFont="1" applyFill="1" applyBorder="1"/>
    <xf numFmtId="0" fontId="18" fillId="0" borderId="5" xfId="0" applyFont="1" applyFill="1" applyBorder="1" applyAlignment="1">
      <alignment horizontal="left" wrapText="1"/>
    </xf>
    <xf numFmtId="0" fontId="18" fillId="0" borderId="0" xfId="0" applyFont="1" applyFill="1" applyAlignment="1">
      <alignment horizontal="left" wrapText="1"/>
    </xf>
    <xf numFmtId="0" fontId="2" fillId="10" borderId="8" xfId="0" applyFont="1" applyFill="1" applyBorder="1" applyAlignment="1">
      <alignment vertical="top" wrapText="1"/>
    </xf>
    <xf numFmtId="0" fontId="0" fillId="0" borderId="6" xfId="0" applyBorder="1" applyAlignment="1">
      <alignment wrapText="1"/>
    </xf>
    <xf numFmtId="0" fontId="0" fillId="0" borderId="9" xfId="0" applyBorder="1" applyAlignment="1">
      <alignment wrapText="1"/>
    </xf>
    <xf numFmtId="0" fontId="2" fillId="0" borderId="11" xfId="0" applyFont="1" applyFill="1" applyBorder="1" applyAlignment="1">
      <alignment wrapText="1"/>
    </xf>
    <xf numFmtId="0" fontId="0" fillId="0" borderId="12" xfId="0" applyFill="1" applyBorder="1" applyAlignment="1">
      <alignment wrapText="1"/>
    </xf>
    <xf numFmtId="0" fontId="0" fillId="0" borderId="10" xfId="0" applyFill="1" applyBorder="1" applyAlignment="1">
      <alignment wrapText="1"/>
    </xf>
    <xf numFmtId="0" fontId="4" fillId="11" borderId="7" xfId="0" applyFont="1" applyFill="1" applyBorder="1" applyAlignment="1">
      <alignment horizontal="left"/>
    </xf>
    <xf numFmtId="0" fontId="0" fillId="11" borderId="7" xfId="0" applyFill="1" applyBorder="1" applyAlignment="1">
      <alignment horizontal="left"/>
    </xf>
    <xf numFmtId="0" fontId="0" fillId="11" borderId="3" xfId="0" applyFill="1" applyBorder="1" applyAlignment="1">
      <alignment horizontal="left"/>
    </xf>
    <xf numFmtId="0" fontId="0" fillId="0" borderId="12" xfId="0" applyFill="1" applyBorder="1" applyAlignment="1"/>
    <xf numFmtId="0" fontId="0" fillId="0" borderId="10" xfId="0" applyFill="1" applyBorder="1" applyAlignment="1"/>
    <xf numFmtId="0" fontId="11" fillId="0" borderId="0" xfId="0" applyFont="1" applyBorder="1" applyAlignment="1">
      <alignment wrapText="1"/>
    </xf>
    <xf numFmtId="0" fontId="11" fillId="0" borderId="4" xfId="0" applyFont="1" applyBorder="1" applyAlignment="1">
      <alignment wrapText="1"/>
    </xf>
    <xf numFmtId="0" fontId="26" fillId="0" borderId="2" xfId="0" applyFont="1" applyBorder="1" applyAlignment="1">
      <alignment horizontal="center" vertical="center" wrapText="1"/>
    </xf>
    <xf numFmtId="0" fontId="2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0" fillId="19" borderId="17" xfId="0" applyFill="1" applyBorder="1" applyAlignment="1">
      <alignment horizontal="center" vertical="top" wrapText="1"/>
    </xf>
    <xf numFmtId="0" fontId="0" fillId="19" borderId="31" xfId="0" applyFill="1" applyBorder="1" applyAlignment="1">
      <alignment horizontal="center" vertical="top" wrapText="1"/>
    </xf>
    <xf numFmtId="0" fontId="0" fillId="19" borderId="18" xfId="0" applyFill="1" applyBorder="1" applyAlignment="1">
      <alignment horizontal="center" vertical="top" wrapText="1"/>
    </xf>
    <xf numFmtId="0" fontId="48" fillId="24" borderId="7" xfId="0" applyFont="1" applyFill="1" applyBorder="1" applyAlignment="1">
      <alignment horizontal="left" vertical="top" wrapText="1"/>
    </xf>
    <xf numFmtId="0" fontId="49" fillId="24" borderId="7" xfId="0" applyFont="1" applyFill="1" applyBorder="1" applyAlignment="1">
      <alignment horizontal="left" vertical="top" wrapText="1"/>
    </xf>
    <xf numFmtId="0" fontId="0" fillId="19" borderId="17" xfId="0" applyFont="1" applyFill="1" applyBorder="1" applyAlignment="1">
      <alignment horizontal="center" vertical="top" wrapText="1"/>
    </xf>
    <xf numFmtId="0" fontId="0" fillId="19" borderId="18" xfId="0" applyFont="1" applyFill="1" applyBorder="1" applyAlignment="1">
      <alignment horizontal="center" vertical="top" wrapText="1"/>
    </xf>
    <xf numFmtId="0" fontId="33" fillId="19" borderId="0" xfId="0" applyFont="1" applyFill="1" applyBorder="1" applyAlignment="1">
      <alignment horizontal="center" wrapText="1"/>
    </xf>
    <xf numFmtId="0" fontId="33" fillId="19" borderId="6" xfId="0" applyFont="1" applyFill="1" applyBorder="1" applyAlignment="1">
      <alignment horizontal="center" wrapText="1"/>
    </xf>
    <xf numFmtId="0" fontId="35" fillId="23" borderId="11" xfId="0" applyFont="1" applyFill="1" applyBorder="1" applyAlignment="1">
      <alignment horizontal="center" vertical="center" wrapText="1"/>
    </xf>
    <xf numFmtId="0" fontId="35" fillId="23" borderId="12" xfId="0" applyFont="1" applyFill="1" applyBorder="1" applyAlignment="1">
      <alignment horizontal="center" vertical="center" wrapText="1"/>
    </xf>
    <xf numFmtId="0" fontId="35" fillId="23" borderId="10" xfId="0" applyFont="1" applyFill="1" applyBorder="1" applyAlignment="1">
      <alignment horizontal="center" vertical="center" wrapText="1"/>
    </xf>
    <xf numFmtId="0" fontId="35" fillId="23" borderId="8" xfId="0" applyFont="1" applyFill="1" applyBorder="1" applyAlignment="1">
      <alignment horizontal="center" vertical="center" wrapText="1"/>
    </xf>
    <xf numFmtId="0" fontId="35" fillId="23" borderId="6" xfId="0" applyFont="1" applyFill="1" applyBorder="1" applyAlignment="1">
      <alignment horizontal="center" vertical="center" wrapText="1"/>
    </xf>
    <xf numFmtId="0" fontId="35" fillId="23" borderId="9" xfId="0" applyFont="1" applyFill="1" applyBorder="1" applyAlignment="1">
      <alignment horizontal="center" vertical="center" wrapText="1"/>
    </xf>
    <xf numFmtId="0" fontId="36" fillId="30" borderId="12"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top" wrapText="1"/>
    </xf>
    <xf numFmtId="0" fontId="26" fillId="0" borderId="2"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center" wrapText="1"/>
    </xf>
    <xf numFmtId="0" fontId="35" fillId="27" borderId="0" xfId="0" applyFont="1" applyFill="1" applyAlignment="1">
      <alignment horizontal="center" vertical="center" wrapText="1"/>
    </xf>
    <xf numFmtId="0" fontId="36" fillId="29" borderId="6" xfId="0" applyFont="1" applyFill="1" applyBorder="1" applyAlignment="1">
      <alignment horizontal="center" vertical="center" wrapText="1"/>
    </xf>
    <xf numFmtId="0" fontId="48" fillId="28" borderId="7" xfId="0" applyFont="1" applyFill="1" applyBorder="1" applyAlignment="1">
      <alignment horizontal="left" vertical="top" wrapText="1"/>
    </xf>
    <xf numFmtId="0" fontId="49" fillId="28" borderId="7"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990099"/>
      <color rgb="FF0000FF"/>
      <color rgb="FFFFFF99"/>
      <color rgb="FF0000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8" Type="http://schemas.openxmlformats.org/officeDocument/2006/relationships/hyperlink" Target="http://apps.cdfa.ca.gov/frep/docs/Tomato.html" TargetMode="External"/><Relationship Id="rId13" Type="http://schemas.openxmlformats.org/officeDocument/2006/relationships/hyperlink" Target="http://apps.cdfa.ca.gov/frep/docs/Lettuce.html" TargetMode="External"/><Relationship Id="rId3" Type="http://schemas.openxmlformats.org/officeDocument/2006/relationships/hyperlink" Target="http://anrcatalog.ucdavis.edu/pdf/7212.pdf" TargetMode="External"/><Relationship Id="rId7" Type="http://schemas.openxmlformats.org/officeDocument/2006/relationships/hyperlink" Target="http://apps.cdfa.ca.gov/frep/docs/Broccoli.html" TargetMode="External"/><Relationship Id="rId12" Type="http://schemas.openxmlformats.org/officeDocument/2006/relationships/hyperlink" Target="http://anrcatalog.ucdavis.edu/pdf/7217.pdf" TargetMode="External"/><Relationship Id="rId2" Type="http://schemas.openxmlformats.org/officeDocument/2006/relationships/hyperlink" Target="http://anrcatalog.ucdavis.edu/pdf/7242.pdf" TargetMode="External"/><Relationship Id="rId1" Type="http://schemas.openxmlformats.org/officeDocument/2006/relationships/hyperlink" Target="http://anrcatalog.ucdavis.edu/pdf/7211.pdf" TargetMode="External"/><Relationship Id="rId6" Type="http://schemas.openxmlformats.org/officeDocument/2006/relationships/hyperlink" Target="http://anrcatalog.ucdavis.edu/pdf/7215.pdf" TargetMode="External"/><Relationship Id="rId11" Type="http://schemas.openxmlformats.org/officeDocument/2006/relationships/hyperlink" Target="http://anrcatalog.ucdavis.edu/pdf/8096.pdf" TargetMode="External"/><Relationship Id="rId5" Type="http://schemas.openxmlformats.org/officeDocument/2006/relationships/hyperlink" Target="http://anrcatalog.ucdavis.edu/pdf/7220.pdf" TargetMode="External"/><Relationship Id="rId15" Type="http://schemas.openxmlformats.org/officeDocument/2006/relationships/printerSettings" Target="../printerSettings/printerSettings9.bin"/><Relationship Id="rId10" Type="http://schemas.openxmlformats.org/officeDocument/2006/relationships/hyperlink" Target="http://anrcatalog.ucdavis.edu/pdf/7234.pdf" TargetMode="External"/><Relationship Id="rId4" Type="http://schemas.openxmlformats.org/officeDocument/2006/relationships/hyperlink" Target="http://anrcatalog.ucdavis.edu/pdf/7216.pdf" TargetMode="External"/><Relationship Id="rId9" Type="http://schemas.openxmlformats.org/officeDocument/2006/relationships/hyperlink" Target="http://anrcatalog.ucdavis.edu/pdf/7228.pdf" TargetMode="External"/><Relationship Id="rId14" Type="http://schemas.openxmlformats.org/officeDocument/2006/relationships/hyperlink" Target="http://anrcatalog.ucdavis.edu/pdf/7226.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anrcatalog.ucdavis.edu/Items/3525.aspx" TargetMode="External"/><Relationship Id="rId1" Type="http://schemas.openxmlformats.org/officeDocument/2006/relationships/hyperlink" Target="http://cesantacruz.ucanr.edu/files/1362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80" zoomScaleNormal="80" workbookViewId="0">
      <selection activeCell="B5" sqref="B5:E5"/>
    </sheetView>
  </sheetViews>
  <sheetFormatPr defaultRowHeight="15" x14ac:dyDescent="0.25"/>
  <cols>
    <col min="1" max="1" width="63.85546875" style="96" customWidth="1"/>
    <col min="2" max="2" width="15.28515625" style="96" customWidth="1"/>
    <col min="3" max="3" width="41.42578125" style="96" customWidth="1"/>
    <col min="4" max="4" width="60.85546875" style="96" customWidth="1"/>
    <col min="5" max="5" width="99.85546875" style="96" customWidth="1"/>
    <col min="6" max="6" width="17.5703125" style="95" customWidth="1"/>
    <col min="7" max="7" width="44.5703125" style="142" customWidth="1"/>
    <col min="8" max="8" width="85.28515625" style="96" customWidth="1"/>
    <col min="9" max="16384" width="9.140625" style="96"/>
  </cols>
  <sheetData>
    <row r="1" spans="1:16" ht="33" thickTop="1" thickBot="1" x14ac:dyDescent="0.55000000000000004">
      <c r="A1" s="193" t="s">
        <v>151</v>
      </c>
      <c r="B1" s="194"/>
      <c r="C1" s="194"/>
      <c r="D1" s="194"/>
      <c r="E1" s="194"/>
      <c r="G1" s="94"/>
    </row>
    <row r="2" spans="1:16" ht="74.25" customHeight="1" thickTop="1" x14ac:dyDescent="0.55000000000000004">
      <c r="A2" s="240" t="s">
        <v>84</v>
      </c>
      <c r="B2" s="241"/>
      <c r="C2" s="241"/>
      <c r="D2" s="241"/>
      <c r="E2" s="242"/>
      <c r="F2" s="93"/>
      <c r="G2" s="94"/>
      <c r="H2" s="94"/>
      <c r="I2" s="95"/>
      <c r="J2" s="95"/>
      <c r="K2" s="95"/>
      <c r="L2" s="95"/>
      <c r="M2" s="95"/>
      <c r="N2" s="95"/>
      <c r="O2" s="95"/>
      <c r="P2" s="95"/>
    </row>
    <row r="3" spans="1:16" s="101" customFormat="1" ht="25.5" customHeight="1" x14ac:dyDescent="0.4">
      <c r="A3" s="249" t="s">
        <v>1</v>
      </c>
      <c r="B3" s="250"/>
      <c r="C3" s="250"/>
      <c r="D3" s="250"/>
      <c r="E3" s="251"/>
      <c r="F3" s="97"/>
      <c r="G3" s="98"/>
      <c r="H3" s="99"/>
      <c r="I3" s="100"/>
      <c r="J3" s="100"/>
      <c r="K3" s="100"/>
      <c r="L3" s="100"/>
      <c r="M3" s="100"/>
      <c r="N3" s="100"/>
      <c r="O3" s="100"/>
      <c r="P3" s="100"/>
    </row>
    <row r="4" spans="1:16" ht="24.95" customHeight="1" x14ac:dyDescent="0.35">
      <c r="A4" s="102" t="s">
        <v>0</v>
      </c>
      <c r="B4" s="259"/>
      <c r="C4" s="257"/>
      <c r="D4" s="257"/>
      <c r="E4" s="258"/>
      <c r="F4" s="103"/>
      <c r="G4" s="94"/>
      <c r="H4" s="104"/>
      <c r="I4" s="95"/>
      <c r="J4" s="95"/>
      <c r="K4" s="95"/>
      <c r="L4" s="95"/>
      <c r="M4" s="95"/>
      <c r="N4" s="95"/>
      <c r="O4" s="95"/>
      <c r="P4" s="95"/>
    </row>
    <row r="5" spans="1:16" ht="24.95" customHeight="1" x14ac:dyDescent="0.35">
      <c r="A5" s="102" t="s">
        <v>2</v>
      </c>
      <c r="B5" s="257"/>
      <c r="C5" s="257"/>
      <c r="D5" s="257"/>
      <c r="E5" s="258"/>
      <c r="F5" s="103"/>
      <c r="G5" s="94"/>
      <c r="H5" s="104"/>
      <c r="I5" s="95"/>
      <c r="J5" s="95"/>
      <c r="K5" s="95"/>
      <c r="L5" s="95"/>
      <c r="M5" s="95"/>
      <c r="N5" s="95"/>
      <c r="O5" s="95"/>
      <c r="P5" s="95"/>
    </row>
    <row r="6" spans="1:16" ht="24.95" customHeight="1" x14ac:dyDescent="0.35">
      <c r="A6" s="102" t="s">
        <v>3</v>
      </c>
      <c r="B6" s="257"/>
      <c r="C6" s="257"/>
      <c r="D6" s="257"/>
      <c r="E6" s="258"/>
      <c r="F6" s="103"/>
      <c r="G6" s="94"/>
      <c r="H6" s="104"/>
      <c r="I6" s="95"/>
      <c r="J6" s="95"/>
      <c r="K6" s="95"/>
      <c r="L6" s="95"/>
      <c r="M6" s="95"/>
      <c r="N6" s="95"/>
      <c r="O6" s="95"/>
      <c r="P6" s="95"/>
    </row>
    <row r="7" spans="1:16" ht="24.95" customHeight="1" x14ac:dyDescent="0.35">
      <c r="A7" s="102" t="s">
        <v>4</v>
      </c>
      <c r="B7" s="225"/>
      <c r="C7" s="226"/>
      <c r="D7" s="226"/>
      <c r="E7" s="227"/>
      <c r="F7" s="103"/>
      <c r="G7" s="94"/>
      <c r="H7" s="104"/>
      <c r="I7" s="95"/>
      <c r="J7" s="95"/>
      <c r="K7" s="95"/>
      <c r="L7" s="95"/>
      <c r="M7" s="95"/>
      <c r="N7" s="95"/>
      <c r="O7" s="95"/>
      <c r="P7" s="95"/>
    </row>
    <row r="8" spans="1:16" ht="24.95" customHeight="1" x14ac:dyDescent="0.35">
      <c r="A8" s="102" t="s">
        <v>50</v>
      </c>
      <c r="B8" s="218"/>
      <c r="C8" s="219"/>
      <c r="D8" s="219"/>
      <c r="E8" s="220"/>
      <c r="F8" s="103"/>
      <c r="G8" s="94"/>
      <c r="H8" s="104"/>
      <c r="I8" s="95"/>
      <c r="J8" s="95"/>
      <c r="K8" s="95"/>
      <c r="L8" s="95"/>
      <c r="M8" s="95"/>
      <c r="N8" s="95"/>
      <c r="O8" s="95"/>
      <c r="P8" s="95"/>
    </row>
    <row r="9" spans="1:16" ht="24.95" customHeight="1" x14ac:dyDescent="0.35">
      <c r="A9" s="102" t="s">
        <v>51</v>
      </c>
      <c r="B9" s="255"/>
      <c r="C9" s="255"/>
      <c r="D9" s="255"/>
      <c r="E9" s="256"/>
      <c r="F9" s="92"/>
      <c r="G9" s="94"/>
      <c r="H9" s="104"/>
      <c r="I9" s="95"/>
      <c r="J9" s="95"/>
      <c r="K9" s="95"/>
      <c r="L9" s="95"/>
      <c r="M9" s="95"/>
      <c r="N9" s="95"/>
      <c r="O9" s="95"/>
      <c r="P9" s="95"/>
    </row>
    <row r="10" spans="1:16" ht="24.95" customHeight="1" x14ac:dyDescent="0.35">
      <c r="A10" s="102" t="s">
        <v>52</v>
      </c>
      <c r="B10" s="257"/>
      <c r="C10" s="257"/>
      <c r="D10" s="257"/>
      <c r="E10" s="258"/>
      <c r="F10" s="103"/>
      <c r="G10" s="221"/>
      <c r="H10" s="221"/>
      <c r="I10" s="95"/>
      <c r="J10" s="95"/>
      <c r="K10" s="95"/>
      <c r="L10" s="95"/>
      <c r="M10" s="95"/>
      <c r="N10" s="95"/>
      <c r="O10" s="95"/>
      <c r="P10" s="95"/>
    </row>
    <row r="11" spans="1:16" s="107" customFormat="1" ht="24.95" customHeight="1" x14ac:dyDescent="0.4">
      <c r="A11" s="252" t="s">
        <v>35</v>
      </c>
      <c r="B11" s="253"/>
      <c r="C11" s="253"/>
      <c r="D11" s="253"/>
      <c r="E11" s="254"/>
      <c r="F11" s="105"/>
      <c r="G11" s="221"/>
      <c r="H11" s="221"/>
      <c r="I11" s="106"/>
      <c r="J11" s="106"/>
      <c r="K11" s="106"/>
      <c r="L11" s="106"/>
      <c r="M11" s="106"/>
      <c r="N11" s="106"/>
      <c r="O11" s="106"/>
      <c r="P11" s="106"/>
    </row>
    <row r="12" spans="1:16" ht="24.95" customHeight="1" thickBot="1" x14ac:dyDescent="0.4">
      <c r="A12" s="108" t="s">
        <v>5</v>
      </c>
      <c r="B12" s="198"/>
      <c r="C12" s="199"/>
      <c r="D12" s="243" t="s">
        <v>38</v>
      </c>
      <c r="E12" s="244"/>
      <c r="F12" s="92"/>
      <c r="G12" s="221"/>
      <c r="H12" s="221"/>
      <c r="I12" s="95"/>
      <c r="J12" s="95"/>
      <c r="K12" s="95"/>
      <c r="L12" s="95"/>
      <c r="M12" s="95"/>
      <c r="N12" s="95"/>
      <c r="O12" s="95"/>
      <c r="P12" s="95"/>
    </row>
    <row r="13" spans="1:16" ht="24.95" customHeight="1" thickTop="1" thickBot="1" x14ac:dyDescent="0.4">
      <c r="A13" s="109" t="s">
        <v>159</v>
      </c>
      <c r="B13" s="168"/>
      <c r="C13" s="90" t="str">
        <f>IF(B13="","",( B13*4))</f>
        <v/>
      </c>
      <c r="D13" s="245" t="s">
        <v>166</v>
      </c>
      <c r="E13" s="246"/>
      <c r="F13" s="103"/>
      <c r="G13" s="110"/>
      <c r="H13" s="104"/>
      <c r="I13" s="95"/>
      <c r="J13" s="95"/>
      <c r="K13" s="95"/>
      <c r="L13" s="95"/>
      <c r="M13" s="95"/>
      <c r="N13" s="95"/>
      <c r="O13" s="95"/>
      <c r="P13" s="95"/>
    </row>
    <row r="14" spans="1:16" ht="24.95" customHeight="1" thickTop="1" x14ac:dyDescent="0.35">
      <c r="A14" s="109" t="s">
        <v>48</v>
      </c>
      <c r="B14" s="200"/>
      <c r="C14" s="201"/>
      <c r="D14" s="247" t="s">
        <v>47</v>
      </c>
      <c r="E14" s="248"/>
      <c r="F14" s="103"/>
      <c r="G14" s="94"/>
      <c r="H14" s="104"/>
      <c r="I14" s="95"/>
      <c r="J14" s="95"/>
      <c r="K14" s="95"/>
      <c r="L14" s="95"/>
      <c r="M14" s="95"/>
      <c r="N14" s="95"/>
      <c r="O14" s="95"/>
      <c r="P14" s="95"/>
    </row>
    <row r="15" spans="1:16" ht="24.95" customHeight="1" thickBot="1" x14ac:dyDescent="0.5">
      <c r="A15" s="109" t="s">
        <v>49</v>
      </c>
      <c r="B15" s="200"/>
      <c r="C15" s="199"/>
      <c r="D15" s="222" t="s">
        <v>100</v>
      </c>
      <c r="E15" s="224"/>
      <c r="F15" s="103"/>
      <c r="G15" s="94"/>
      <c r="H15" s="104"/>
      <c r="I15" s="95"/>
      <c r="J15" s="95"/>
      <c r="K15" s="95"/>
      <c r="L15" s="95"/>
      <c r="M15" s="95"/>
      <c r="N15" s="95"/>
      <c r="O15" s="95"/>
      <c r="P15" s="95"/>
    </row>
    <row r="16" spans="1:16" ht="24.95" customHeight="1" thickTop="1" thickBot="1" x14ac:dyDescent="0.4">
      <c r="A16" s="109" t="s">
        <v>6</v>
      </c>
      <c r="B16" s="111"/>
      <c r="C16" s="90" t="str">
        <f>IF(B16="", "", (B16/100)*4000000*0.06*0.02)</f>
        <v/>
      </c>
      <c r="D16" s="228" t="s">
        <v>97</v>
      </c>
      <c r="E16" s="229"/>
      <c r="F16" s="112"/>
      <c r="G16" s="94"/>
      <c r="H16" s="104"/>
      <c r="I16" s="95"/>
      <c r="J16" s="95"/>
      <c r="K16" s="95"/>
      <c r="L16" s="95"/>
      <c r="M16" s="95"/>
      <c r="N16" s="95"/>
      <c r="O16" s="95"/>
      <c r="P16" s="95"/>
    </row>
    <row r="17" spans="1:16" ht="24.95" customHeight="1" thickTop="1" x14ac:dyDescent="0.35">
      <c r="A17" s="113" t="s">
        <v>42</v>
      </c>
      <c r="B17" s="210"/>
      <c r="C17" s="211"/>
      <c r="D17" s="230"/>
      <c r="E17" s="231"/>
      <c r="F17" s="92"/>
      <c r="G17" s="94"/>
      <c r="H17" s="104"/>
      <c r="I17" s="95"/>
      <c r="J17" s="95"/>
      <c r="K17" s="95"/>
      <c r="L17" s="95"/>
      <c r="M17" s="95"/>
      <c r="N17" s="95"/>
      <c r="O17" s="95"/>
      <c r="P17" s="95"/>
    </row>
    <row r="18" spans="1:16" s="95" customFormat="1" ht="24.95" customHeight="1" x14ac:dyDescent="0.45">
      <c r="A18" s="109" t="s">
        <v>41</v>
      </c>
      <c r="B18" s="212"/>
      <c r="C18" s="213"/>
      <c r="D18" s="222" t="s">
        <v>98</v>
      </c>
      <c r="E18" s="223"/>
      <c r="F18" s="103"/>
      <c r="G18" s="94"/>
      <c r="H18" s="104"/>
    </row>
    <row r="19" spans="1:16" ht="24.95" customHeight="1" thickBot="1" x14ac:dyDescent="0.4">
      <c r="A19" s="109" t="s">
        <v>43</v>
      </c>
      <c r="B19" s="214"/>
      <c r="C19" s="215"/>
      <c r="D19" s="222" t="s">
        <v>99</v>
      </c>
      <c r="E19" s="224"/>
      <c r="F19" s="103"/>
      <c r="G19" s="94"/>
      <c r="H19" s="104"/>
      <c r="I19" s="95"/>
      <c r="J19" s="95"/>
      <c r="K19" s="95"/>
      <c r="L19" s="95"/>
      <c r="M19" s="95"/>
      <c r="N19" s="95"/>
      <c r="O19" s="95"/>
      <c r="P19" s="95"/>
    </row>
    <row r="20" spans="1:16" ht="42.75" customHeight="1" thickTop="1" thickBot="1" x14ac:dyDescent="0.4">
      <c r="A20" s="114" t="s">
        <v>37</v>
      </c>
      <c r="B20" s="208" t="str">
        <f>IF(B19="","",(B18*0.227)*B19)</f>
        <v/>
      </c>
      <c r="C20" s="209"/>
      <c r="D20" s="204" t="s">
        <v>167</v>
      </c>
      <c r="E20" s="205"/>
      <c r="F20" s="103"/>
      <c r="G20" s="94"/>
      <c r="H20" s="104"/>
      <c r="I20" s="95"/>
      <c r="J20" s="95"/>
      <c r="K20" s="95"/>
      <c r="L20" s="95"/>
      <c r="M20" s="95"/>
      <c r="N20" s="95"/>
      <c r="O20" s="95"/>
      <c r="P20" s="95"/>
    </row>
    <row r="21" spans="1:16" ht="24.95" customHeight="1" thickTop="1" x14ac:dyDescent="0.35">
      <c r="A21" s="113" t="s">
        <v>156</v>
      </c>
      <c r="B21" s="238"/>
      <c r="C21" s="239"/>
      <c r="D21" s="206"/>
      <c r="E21" s="207"/>
      <c r="F21" s="103"/>
      <c r="G21" s="94"/>
      <c r="H21" s="104"/>
      <c r="I21" s="95"/>
      <c r="J21" s="95"/>
      <c r="K21" s="95"/>
      <c r="L21" s="95"/>
      <c r="M21" s="95"/>
      <c r="N21" s="95"/>
      <c r="O21" s="95"/>
      <c r="P21" s="95"/>
    </row>
    <row r="22" spans="1:16" ht="24.95" customHeight="1" x14ac:dyDescent="0.35">
      <c r="A22" s="109" t="s">
        <v>170</v>
      </c>
      <c r="B22" s="167"/>
      <c r="C22" s="172"/>
      <c r="D22" s="222" t="s">
        <v>144</v>
      </c>
      <c r="E22" s="224"/>
      <c r="F22" s="103"/>
      <c r="G22" s="94"/>
      <c r="H22" s="104"/>
      <c r="I22" s="95"/>
      <c r="J22" s="95"/>
      <c r="K22" s="95"/>
      <c r="L22" s="95"/>
      <c r="M22" s="95"/>
      <c r="N22" s="95"/>
      <c r="O22" s="95"/>
      <c r="P22" s="95"/>
    </row>
    <row r="23" spans="1:16" ht="24.95" customHeight="1" x14ac:dyDescent="0.45">
      <c r="A23" s="109" t="s">
        <v>169</v>
      </c>
      <c r="B23" s="167"/>
      <c r="C23" s="173"/>
      <c r="D23" s="222" t="s">
        <v>144</v>
      </c>
      <c r="E23" s="224"/>
      <c r="F23" s="103"/>
      <c r="G23" s="94"/>
      <c r="H23" s="104"/>
      <c r="I23" s="95"/>
      <c r="J23" s="95"/>
      <c r="K23" s="95"/>
      <c r="L23" s="95"/>
      <c r="M23" s="95"/>
      <c r="N23" s="95"/>
      <c r="O23" s="95"/>
      <c r="P23" s="95"/>
    </row>
    <row r="24" spans="1:16" ht="24.95" customHeight="1" x14ac:dyDescent="0.45">
      <c r="A24" s="109" t="s">
        <v>171</v>
      </c>
      <c r="B24" s="167"/>
      <c r="C24" s="174"/>
      <c r="D24" s="222" t="s">
        <v>144</v>
      </c>
      <c r="E24" s="224"/>
      <c r="F24" s="103"/>
      <c r="G24" s="94"/>
      <c r="H24" s="104"/>
      <c r="I24" s="95"/>
      <c r="J24" s="95"/>
      <c r="K24" s="95"/>
      <c r="L24" s="95"/>
      <c r="M24" s="95"/>
      <c r="N24" s="95"/>
      <c r="O24" s="95"/>
      <c r="P24" s="95"/>
    </row>
    <row r="25" spans="1:16" ht="24.95" customHeight="1" x14ac:dyDescent="0.35">
      <c r="A25" s="108" t="s">
        <v>157</v>
      </c>
      <c r="B25" s="210"/>
      <c r="C25" s="213"/>
      <c r="D25" s="206"/>
      <c r="E25" s="207"/>
      <c r="F25" s="103"/>
      <c r="G25" s="94"/>
      <c r="H25" s="104"/>
      <c r="I25" s="95"/>
      <c r="J25" s="95"/>
      <c r="K25" s="95"/>
      <c r="L25" s="95"/>
      <c r="M25" s="95"/>
      <c r="N25" s="95"/>
      <c r="O25" s="95"/>
      <c r="P25" s="95"/>
    </row>
    <row r="26" spans="1:16" ht="24.95" customHeight="1" x14ac:dyDescent="0.35">
      <c r="A26" s="109" t="s">
        <v>36</v>
      </c>
      <c r="B26" s="167"/>
      <c r="C26" s="175"/>
      <c r="D26" s="222" t="s">
        <v>145</v>
      </c>
      <c r="E26" s="224"/>
      <c r="F26" s="103"/>
      <c r="G26" s="94"/>
      <c r="H26" s="104"/>
      <c r="I26" s="95"/>
      <c r="J26" s="95"/>
      <c r="K26" s="95"/>
      <c r="L26" s="95"/>
      <c r="M26" s="95"/>
      <c r="N26" s="95"/>
      <c r="O26" s="95"/>
      <c r="P26" s="95"/>
    </row>
    <row r="27" spans="1:16" s="121" customFormat="1" ht="24.95" customHeight="1" x14ac:dyDescent="0.35">
      <c r="A27" s="113" t="s">
        <v>155</v>
      </c>
      <c r="B27" s="212"/>
      <c r="C27" s="213"/>
      <c r="D27" s="202" t="s">
        <v>143</v>
      </c>
      <c r="E27" s="203"/>
      <c r="F27" s="118"/>
      <c r="G27" s="94"/>
      <c r="H27" s="119"/>
      <c r="I27" s="120"/>
      <c r="J27" s="120"/>
      <c r="K27" s="120"/>
      <c r="L27" s="120"/>
      <c r="M27" s="120"/>
      <c r="N27" s="120"/>
      <c r="O27" s="120"/>
      <c r="P27" s="120"/>
    </row>
    <row r="28" spans="1:16" s="123" customFormat="1" ht="24.95" customHeight="1" x14ac:dyDescent="0.35">
      <c r="A28" s="122" t="s">
        <v>53</v>
      </c>
      <c r="B28" s="167"/>
      <c r="C28" s="115"/>
      <c r="D28" s="216"/>
      <c r="E28" s="217"/>
      <c r="F28" s="118"/>
      <c r="G28" s="94"/>
      <c r="H28" s="104"/>
      <c r="I28" s="94"/>
      <c r="J28" s="94"/>
      <c r="K28" s="94"/>
      <c r="L28" s="94"/>
      <c r="M28" s="94"/>
      <c r="N28" s="94"/>
      <c r="O28" s="94"/>
      <c r="P28" s="94"/>
    </row>
    <row r="29" spans="1:16" s="123" customFormat="1" ht="24.95" customHeight="1" x14ac:dyDescent="0.45">
      <c r="A29" s="122" t="s">
        <v>172</v>
      </c>
      <c r="B29" s="167"/>
      <c r="C29" s="116"/>
      <c r="D29" s="216"/>
      <c r="E29" s="217"/>
      <c r="F29" s="118"/>
      <c r="G29" s="94"/>
      <c r="H29" s="104"/>
      <c r="I29" s="94"/>
      <c r="J29" s="94"/>
      <c r="K29" s="94"/>
      <c r="L29" s="94"/>
      <c r="M29" s="94"/>
      <c r="N29" s="94"/>
      <c r="O29" s="94"/>
      <c r="P29" s="94"/>
    </row>
    <row r="30" spans="1:16" s="123" customFormat="1" ht="24.95" customHeight="1" x14ac:dyDescent="0.45">
      <c r="A30" s="122" t="s">
        <v>173</v>
      </c>
      <c r="B30" s="167"/>
      <c r="C30" s="117"/>
      <c r="D30" s="216"/>
      <c r="E30" s="217"/>
      <c r="F30" s="118"/>
      <c r="G30" s="94"/>
      <c r="H30" s="104"/>
      <c r="I30" s="94"/>
      <c r="J30" s="94"/>
      <c r="K30" s="94"/>
      <c r="L30" s="94"/>
      <c r="M30" s="94"/>
      <c r="N30" s="94"/>
      <c r="O30" s="94"/>
      <c r="P30" s="94"/>
    </row>
    <row r="31" spans="1:16" s="127" customFormat="1" ht="24.95" customHeight="1" x14ac:dyDescent="0.4">
      <c r="A31" s="235" t="s">
        <v>130</v>
      </c>
      <c r="B31" s="236"/>
      <c r="C31" s="236"/>
      <c r="D31" s="236"/>
      <c r="E31" s="237"/>
      <c r="F31" s="124"/>
      <c r="G31" s="94"/>
      <c r="H31" s="125"/>
      <c r="I31" s="126"/>
      <c r="J31" s="126"/>
      <c r="K31" s="126"/>
      <c r="L31" s="126"/>
      <c r="M31" s="126"/>
      <c r="N31" s="126"/>
      <c r="O31" s="126"/>
      <c r="P31" s="126"/>
    </row>
    <row r="32" spans="1:16" s="130" customFormat="1" ht="69.75" customHeight="1" thickBot="1" x14ac:dyDescent="0.3">
      <c r="A32" s="232" t="s">
        <v>168</v>
      </c>
      <c r="B32" s="233"/>
      <c r="C32" s="233"/>
      <c r="D32" s="233"/>
      <c r="E32" s="234"/>
      <c r="F32" s="128"/>
      <c r="G32" s="94"/>
      <c r="H32" s="129"/>
    </row>
    <row r="33" spans="1:8" s="130" customFormat="1" ht="24.95" customHeight="1" thickTop="1" thickBot="1" x14ac:dyDescent="0.4">
      <c r="A33" s="131" t="s">
        <v>129</v>
      </c>
      <c r="B33" s="169" t="e">
        <f>(C13+C16+B20+B22+B26+B28)</f>
        <v>#VALUE!</v>
      </c>
      <c r="C33" s="170" t="s">
        <v>154</v>
      </c>
      <c r="D33" s="189"/>
      <c r="E33" s="190"/>
      <c r="F33" s="132"/>
      <c r="G33" s="94"/>
      <c r="H33" s="129"/>
    </row>
    <row r="34" spans="1:8" s="130" customFormat="1" ht="24.95" customHeight="1" thickTop="1" thickBot="1" x14ac:dyDescent="0.5">
      <c r="A34" s="131" t="s">
        <v>54</v>
      </c>
      <c r="B34" s="169">
        <f>(B23+B29)</f>
        <v>0</v>
      </c>
      <c r="C34" s="170" t="s">
        <v>154</v>
      </c>
      <c r="D34" s="191"/>
      <c r="E34" s="192"/>
      <c r="F34" s="133"/>
      <c r="G34" s="94"/>
      <c r="H34" s="129"/>
    </row>
    <row r="35" spans="1:8" s="130" customFormat="1" ht="28.5" customHeight="1" thickTop="1" thickBot="1" x14ac:dyDescent="0.5">
      <c r="A35" s="134" t="s">
        <v>142</v>
      </c>
      <c r="B35" s="169">
        <f>(B24+B30)</f>
        <v>0</v>
      </c>
      <c r="C35" s="170" t="s">
        <v>154</v>
      </c>
      <c r="D35" s="191"/>
      <c r="E35" s="192"/>
      <c r="F35" s="133"/>
      <c r="G35" s="94"/>
      <c r="H35" s="129"/>
    </row>
    <row r="36" spans="1:8" ht="177" customHeight="1" thickTop="1" thickBot="1" x14ac:dyDescent="0.35">
      <c r="A36" s="195" t="s">
        <v>158</v>
      </c>
      <c r="B36" s="196"/>
      <c r="C36" s="196"/>
      <c r="D36" s="196"/>
      <c r="E36" s="197"/>
      <c r="F36" s="171"/>
      <c r="G36" s="94"/>
      <c r="H36" s="135"/>
    </row>
    <row r="37" spans="1:8" ht="35.25" customHeight="1" thickTop="1" x14ac:dyDescent="0.25">
      <c r="F37" s="110"/>
      <c r="G37" s="94"/>
      <c r="H37" s="135"/>
    </row>
    <row r="38" spans="1:8" ht="96.75" customHeight="1" x14ac:dyDescent="0.3">
      <c r="A38" s="136"/>
      <c r="B38" s="136"/>
      <c r="C38" s="136"/>
      <c r="D38" s="136"/>
      <c r="E38" s="136"/>
      <c r="F38" s="137"/>
      <c r="G38" s="94"/>
      <c r="H38" s="138"/>
    </row>
    <row r="39" spans="1:8" x14ac:dyDescent="0.25">
      <c r="F39" s="139"/>
      <c r="G39" s="139"/>
    </row>
    <row r="40" spans="1:8" s="136" customFormat="1" ht="18.75" x14ac:dyDescent="0.3">
      <c r="A40" s="96"/>
      <c r="B40" s="96"/>
      <c r="C40" s="96"/>
      <c r="D40" s="96"/>
      <c r="E40" s="96"/>
      <c r="F40" s="140"/>
      <c r="G40" s="141"/>
    </row>
  </sheetData>
  <sheetProtection password="CF46" sheet="1" objects="1" scenarios="1" formatCells="0" formatColumns="0" formatRows="0" insertColumns="0" insertRows="0" insertHyperlinks="0" deleteColumns="0" deleteRows="0"/>
  <customSheetViews>
    <customSheetView guid="{C79AC43A-050E-48AF-A838-920C2D7B8AC9}">
      <selection activeCell="B26" sqref="B26"/>
      <pageMargins left="1" right="0.25" top="0.75" bottom="0.75" header="0.3" footer="0.3"/>
      <pageSetup orientation="portrait" horizontalDpi="300" verticalDpi="300" r:id="rId1"/>
    </customSheetView>
  </customSheetViews>
  <mergeCells count="47">
    <mergeCell ref="A32:E32"/>
    <mergeCell ref="A31:E31"/>
    <mergeCell ref="B21:C21"/>
    <mergeCell ref="B25:C25"/>
    <mergeCell ref="A2:E2"/>
    <mergeCell ref="D19:E19"/>
    <mergeCell ref="D12:E12"/>
    <mergeCell ref="D13:E13"/>
    <mergeCell ref="D14:E14"/>
    <mergeCell ref="A3:E3"/>
    <mergeCell ref="A11:E11"/>
    <mergeCell ref="B9:E9"/>
    <mergeCell ref="B10:E10"/>
    <mergeCell ref="B4:E4"/>
    <mergeCell ref="B5:E5"/>
    <mergeCell ref="B6:E6"/>
    <mergeCell ref="B7:E7"/>
    <mergeCell ref="D15:E15"/>
    <mergeCell ref="D16:E16"/>
    <mergeCell ref="D17:E17"/>
    <mergeCell ref="D29:E29"/>
    <mergeCell ref="D28:E28"/>
    <mergeCell ref="D30:E30"/>
    <mergeCell ref="B8:E8"/>
    <mergeCell ref="G10:H12"/>
    <mergeCell ref="D18:E18"/>
    <mergeCell ref="D22:E22"/>
    <mergeCell ref="D26:E26"/>
    <mergeCell ref="D23:E23"/>
    <mergeCell ref="D24:E24"/>
    <mergeCell ref="D25:E25"/>
    <mergeCell ref="D33:E33"/>
    <mergeCell ref="D34:E34"/>
    <mergeCell ref="D35:E35"/>
    <mergeCell ref="A1:E1"/>
    <mergeCell ref="A36:E36"/>
    <mergeCell ref="B12:C12"/>
    <mergeCell ref="B14:C14"/>
    <mergeCell ref="B15:C15"/>
    <mergeCell ref="D27:E27"/>
    <mergeCell ref="D20:E20"/>
    <mergeCell ref="D21:E21"/>
    <mergeCell ref="B20:C20"/>
    <mergeCell ref="B17:C17"/>
    <mergeCell ref="B18:C18"/>
    <mergeCell ref="B19:C19"/>
    <mergeCell ref="B27:C27"/>
  </mergeCells>
  <phoneticPr fontId="10" type="noConversion"/>
  <pageMargins left="0.25" right="0.25" top="0.75" bottom="0.75" header="0.3" footer="0.3"/>
  <pageSetup scale="45" orientation="landscape" r:id="rId2"/>
  <headerFooter>
    <oddFooter>&amp;C&amp;D&amp;T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activeCell="I6" sqref="I6"/>
    </sheetView>
  </sheetViews>
  <sheetFormatPr defaultRowHeight="15" x14ac:dyDescent="0.25"/>
  <cols>
    <col min="1" max="1" width="10.140625" customWidth="1"/>
    <col min="2" max="2" width="57" customWidth="1"/>
    <col min="3" max="3" width="21" customWidth="1"/>
    <col min="4" max="4" width="33.85546875" customWidth="1"/>
  </cols>
  <sheetData>
    <row r="1" spans="1:4" ht="26.25" x14ac:dyDescent="0.4">
      <c r="A1" s="260" t="s">
        <v>11</v>
      </c>
      <c r="B1" s="260"/>
      <c r="C1" s="260"/>
      <c r="D1" s="260"/>
    </row>
    <row r="2" spans="1:4" ht="26.25" x14ac:dyDescent="0.4">
      <c r="A2" s="8" t="s">
        <v>12</v>
      </c>
      <c r="B2" s="263"/>
      <c r="C2" s="264"/>
      <c r="D2" s="265"/>
    </row>
    <row r="3" spans="1:4" ht="26.25" x14ac:dyDescent="0.4">
      <c r="A3" s="7" t="s">
        <v>10</v>
      </c>
      <c r="B3" s="261"/>
      <c r="C3" s="261"/>
      <c r="D3" s="262"/>
    </row>
    <row r="4" spans="1:4" ht="26.25" x14ac:dyDescent="0.4">
      <c r="A4" s="8" t="s">
        <v>9</v>
      </c>
      <c r="B4" s="261"/>
      <c r="C4" s="261"/>
      <c r="D4" s="262"/>
    </row>
    <row r="5" spans="1:4" s="2" customFormat="1" ht="66" customHeight="1" x14ac:dyDescent="0.25">
      <c r="A5" s="86" t="s">
        <v>7</v>
      </c>
      <c r="B5" s="87" t="s">
        <v>149</v>
      </c>
      <c r="C5" s="88" t="s">
        <v>150</v>
      </c>
      <c r="D5" s="89" t="s">
        <v>8</v>
      </c>
    </row>
    <row r="6" spans="1:4" ht="30" customHeight="1" x14ac:dyDescent="0.25">
      <c r="A6" s="3"/>
      <c r="B6" s="4"/>
      <c r="C6" s="5"/>
      <c r="D6" s="6"/>
    </row>
    <row r="7" spans="1:4" ht="30" customHeight="1" x14ac:dyDescent="0.25">
      <c r="A7" s="3"/>
      <c r="B7" s="4"/>
      <c r="C7" s="5"/>
      <c r="D7" s="6"/>
    </row>
    <row r="8" spans="1:4" ht="30" customHeight="1" x14ac:dyDescent="0.25">
      <c r="A8" s="3"/>
      <c r="B8" s="4"/>
      <c r="C8" s="5"/>
      <c r="D8" s="6"/>
    </row>
    <row r="9" spans="1:4" ht="30" customHeight="1" x14ac:dyDescent="0.25">
      <c r="A9" s="3"/>
      <c r="B9" s="4"/>
      <c r="C9" s="5"/>
      <c r="D9" s="6"/>
    </row>
    <row r="10" spans="1:4" ht="30" customHeight="1" x14ac:dyDescent="0.25">
      <c r="A10" s="3"/>
      <c r="B10" s="4"/>
      <c r="C10" s="5"/>
      <c r="D10" s="6"/>
    </row>
    <row r="11" spans="1:4" ht="30" customHeight="1" x14ac:dyDescent="0.25">
      <c r="A11" s="3"/>
      <c r="B11" s="4"/>
      <c r="C11" s="5"/>
      <c r="D11" s="6"/>
    </row>
    <row r="12" spans="1:4" ht="30" customHeight="1" x14ac:dyDescent="0.25">
      <c r="A12" s="3"/>
      <c r="B12" s="4"/>
      <c r="C12" s="5"/>
      <c r="D12" s="6"/>
    </row>
    <row r="13" spans="1:4" ht="30" customHeight="1" x14ac:dyDescent="0.25">
      <c r="A13" s="3"/>
      <c r="B13" s="4"/>
      <c r="C13" s="5"/>
      <c r="D13" s="6"/>
    </row>
    <row r="14" spans="1:4" ht="30" customHeight="1" x14ac:dyDescent="0.25">
      <c r="A14" s="3"/>
      <c r="B14" s="4"/>
      <c r="C14" s="5"/>
      <c r="D14" s="6"/>
    </row>
    <row r="15" spans="1:4" ht="30" customHeight="1" x14ac:dyDescent="0.25">
      <c r="A15" s="3"/>
      <c r="B15" s="4"/>
      <c r="C15" s="5"/>
      <c r="D15" s="6"/>
    </row>
    <row r="16" spans="1:4" ht="30" customHeight="1" x14ac:dyDescent="0.25">
      <c r="A16" s="3"/>
      <c r="B16" s="4"/>
      <c r="C16" s="5"/>
      <c r="D16" s="6"/>
    </row>
    <row r="17" spans="1:4" ht="30" customHeight="1" x14ac:dyDescent="0.25">
      <c r="A17" s="3"/>
      <c r="B17" s="4"/>
      <c r="C17" s="5"/>
      <c r="D17" s="6"/>
    </row>
    <row r="18" spans="1:4" ht="30" customHeight="1" x14ac:dyDescent="0.25">
      <c r="A18" s="3"/>
      <c r="B18" s="4"/>
      <c r="C18" s="5"/>
      <c r="D18" s="6"/>
    </row>
    <row r="19" spans="1:4" ht="30" customHeight="1" x14ac:dyDescent="0.25">
      <c r="A19" s="3"/>
      <c r="B19" s="4"/>
      <c r="C19" s="5"/>
      <c r="D19" s="6"/>
    </row>
    <row r="20" spans="1:4" ht="30" customHeight="1" x14ac:dyDescent="0.25">
      <c r="A20" s="3"/>
      <c r="B20" s="4"/>
      <c r="C20" s="5"/>
      <c r="D20" s="6"/>
    </row>
    <row r="21" spans="1:4" ht="30" customHeight="1" x14ac:dyDescent="0.25">
      <c r="A21" s="3"/>
      <c r="B21" s="4"/>
      <c r="C21" s="5"/>
      <c r="D21" s="6"/>
    </row>
    <row r="22" spans="1:4" ht="30" customHeight="1" x14ac:dyDescent="0.25">
      <c r="A22" s="3"/>
      <c r="B22" s="4"/>
      <c r="C22" s="5"/>
      <c r="D22" s="6"/>
    </row>
    <row r="23" spans="1:4" ht="30" customHeight="1" x14ac:dyDescent="0.25">
      <c r="A23" s="3"/>
      <c r="B23" s="4"/>
      <c r="C23" s="5"/>
      <c r="D23" s="6"/>
    </row>
    <row r="24" spans="1:4" ht="30" customHeight="1" x14ac:dyDescent="0.25">
      <c r="A24" s="3"/>
      <c r="B24" s="4"/>
      <c r="C24" s="5"/>
      <c r="D24" s="6"/>
    </row>
    <row r="25" spans="1:4" ht="30" customHeight="1" x14ac:dyDescent="0.25">
      <c r="A25" s="3"/>
      <c r="B25" s="4"/>
      <c r="C25" s="5"/>
      <c r="D25" s="6"/>
    </row>
    <row r="26" spans="1:4" ht="30" customHeight="1" x14ac:dyDescent="0.25">
      <c r="A26" s="3"/>
      <c r="B26" s="4"/>
      <c r="C26" s="5"/>
      <c r="D26" s="6"/>
    </row>
    <row r="27" spans="1:4" ht="30" customHeight="1" x14ac:dyDescent="0.25">
      <c r="A27" s="3"/>
      <c r="B27" s="4"/>
      <c r="C27" s="5"/>
      <c r="D27" s="6"/>
    </row>
    <row r="28" spans="1:4" ht="30" customHeight="1" x14ac:dyDescent="0.25">
      <c r="A28" s="3"/>
      <c r="B28" s="4"/>
      <c r="C28" s="5"/>
      <c r="D28" s="6"/>
    </row>
    <row r="29" spans="1:4" ht="30" customHeight="1" x14ac:dyDescent="0.25">
      <c r="A29" s="3"/>
      <c r="B29" s="4"/>
      <c r="C29" s="5"/>
      <c r="D29" s="6"/>
    </row>
    <row r="30" spans="1:4" ht="30" customHeight="1" x14ac:dyDescent="0.25">
      <c r="A30" s="3"/>
      <c r="B30" s="4"/>
      <c r="C30" s="5"/>
      <c r="D30" s="6"/>
    </row>
    <row r="31" spans="1:4" ht="30" customHeight="1" x14ac:dyDescent="0.25">
      <c r="A31" s="3"/>
      <c r="B31" s="4"/>
      <c r="C31" s="5"/>
      <c r="D31" s="6"/>
    </row>
    <row r="32" spans="1:4" ht="30" customHeight="1" x14ac:dyDescent="0.25">
      <c r="A32" s="3"/>
      <c r="B32" s="4"/>
      <c r="C32" s="5"/>
      <c r="D32" s="6"/>
    </row>
    <row r="33" spans="1:4" x14ac:dyDescent="0.25">
      <c r="A33" s="3"/>
      <c r="B33" s="4"/>
      <c r="C33" s="5"/>
      <c r="D33" s="6"/>
    </row>
    <row r="34" spans="1:4" x14ac:dyDescent="0.25">
      <c r="A34" s="3"/>
      <c r="B34" s="4"/>
      <c r="C34" s="5"/>
      <c r="D34" s="6"/>
    </row>
  </sheetData>
  <customSheetViews>
    <customSheetView guid="{C79AC43A-050E-48AF-A838-920C2D7B8AC9}" topLeftCell="A4">
      <selection activeCell="H13" sqref="H13"/>
      <pageMargins left="0.7" right="0.7" top="0.75" bottom="0.75" header="0.3" footer="0.3"/>
      <pageSetup orientation="landscape" r:id="rId1"/>
    </customSheetView>
  </customSheetViews>
  <mergeCells count="4">
    <mergeCell ref="A1:D1"/>
    <mergeCell ref="B3:D3"/>
    <mergeCell ref="B4:D4"/>
    <mergeCell ref="B2:D2"/>
  </mergeCells>
  <phoneticPr fontId="10" type="noConversion"/>
  <pageMargins left="0.7" right="0.7" top="0.75" bottom="0.75" header="0.3" footer="0.3"/>
  <pageSetup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115" zoomScaleNormal="115" workbookViewId="0">
      <selection activeCell="A5" sqref="A5:G5"/>
    </sheetView>
  </sheetViews>
  <sheetFormatPr defaultRowHeight="15" x14ac:dyDescent="0.25"/>
  <cols>
    <col min="1" max="1" width="18.5703125" style="165" customWidth="1"/>
    <col min="2" max="2" width="15.42578125" style="96" customWidth="1"/>
    <col min="3" max="5" width="9.140625" style="96"/>
    <col min="6" max="6" width="10" style="96" customWidth="1"/>
    <col min="7" max="7" width="18.140625" style="96" customWidth="1"/>
    <col min="8" max="9" width="11.7109375" style="96" customWidth="1"/>
    <col min="10" max="10" width="11.28515625" style="96" customWidth="1"/>
    <col min="11" max="16384" width="9.140625" style="96"/>
  </cols>
  <sheetData>
    <row r="1" spans="1:10" ht="56.25" customHeight="1" x14ac:dyDescent="0.35">
      <c r="A1" s="266" t="s">
        <v>141</v>
      </c>
      <c r="B1" s="267"/>
      <c r="C1" s="267"/>
      <c r="D1" s="267"/>
      <c r="E1" s="267"/>
      <c r="F1" s="267"/>
      <c r="G1" s="267"/>
      <c r="H1" s="267"/>
      <c r="I1" s="267"/>
      <c r="J1" s="267"/>
    </row>
    <row r="2" spans="1:10" ht="2.25" customHeight="1" thickBot="1" x14ac:dyDescent="0.3">
      <c r="A2" s="143"/>
      <c r="B2" s="144"/>
      <c r="C2" s="144"/>
      <c r="D2" s="144"/>
      <c r="E2" s="144"/>
      <c r="F2" s="144"/>
      <c r="G2" s="144"/>
      <c r="H2" s="144"/>
      <c r="I2" s="144"/>
      <c r="J2" s="144"/>
    </row>
    <row r="3" spans="1:10" s="146" customFormat="1" ht="16.5" thickTop="1" x14ac:dyDescent="0.25">
      <c r="A3" s="275" t="s">
        <v>131</v>
      </c>
      <c r="B3" s="145" t="s">
        <v>153</v>
      </c>
      <c r="C3" s="272" t="s">
        <v>133</v>
      </c>
      <c r="D3" s="273"/>
      <c r="E3" s="274"/>
      <c r="F3" s="279"/>
      <c r="G3" s="279"/>
      <c r="H3" s="276" t="s">
        <v>136</v>
      </c>
      <c r="I3" s="277"/>
      <c r="J3" s="278"/>
    </row>
    <row r="4" spans="1:10" s="146" customFormat="1" ht="34.5" customHeight="1" x14ac:dyDescent="0.25">
      <c r="A4" s="275"/>
      <c r="B4" s="166" t="s">
        <v>152</v>
      </c>
      <c r="C4" s="147" t="s">
        <v>17</v>
      </c>
      <c r="D4" s="148" t="s">
        <v>137</v>
      </c>
      <c r="E4" s="149" t="s">
        <v>138</v>
      </c>
      <c r="F4" s="150" t="s">
        <v>132</v>
      </c>
      <c r="G4" s="151" t="s">
        <v>134</v>
      </c>
      <c r="H4" s="147" t="s">
        <v>135</v>
      </c>
      <c r="I4" s="148" t="s">
        <v>139</v>
      </c>
      <c r="J4" s="149" t="s">
        <v>140</v>
      </c>
    </row>
    <row r="5" spans="1:10" x14ac:dyDescent="0.25">
      <c r="A5" s="152"/>
      <c r="B5" s="153"/>
      <c r="C5" s="154"/>
      <c r="D5" s="155"/>
      <c r="E5" s="156"/>
      <c r="F5" s="157"/>
      <c r="G5" s="158"/>
      <c r="H5" s="176">
        <f>IF(B5="S",G5*(C5/100),(F5*G5)*(C5/100))</f>
        <v>0</v>
      </c>
      <c r="I5" s="177">
        <f>IF(B5="S",G5*(D5/100),(F5*G5)*(D5/100))</f>
        <v>0</v>
      </c>
      <c r="J5" s="178">
        <f>IF(B5="S", G5*(E5/100),(F5*G5)*(E5/100))</f>
        <v>0</v>
      </c>
    </row>
    <row r="6" spans="1:10" x14ac:dyDescent="0.25">
      <c r="A6" s="152"/>
      <c r="B6" s="158"/>
      <c r="C6" s="154"/>
      <c r="D6" s="155"/>
      <c r="E6" s="156"/>
      <c r="F6" s="157"/>
      <c r="G6" s="158"/>
      <c r="H6" s="176">
        <f>IF(B6="S",G6*(C6/100),(F6*G6)*(C6/100))</f>
        <v>0</v>
      </c>
      <c r="I6" s="177">
        <f>IF(B6="S",G6*(D6/100),(F6*G6)*(D6/100))</f>
        <v>0</v>
      </c>
      <c r="J6" s="178">
        <f t="shared" ref="J6:J17" si="0">IF(B6="S", G6*(E6/100),(F6*G6)*(E6/100))</f>
        <v>0</v>
      </c>
    </row>
    <row r="7" spans="1:10" x14ac:dyDescent="0.25">
      <c r="A7" s="152"/>
      <c r="B7" s="158"/>
      <c r="C7" s="154"/>
      <c r="D7" s="155"/>
      <c r="E7" s="156"/>
      <c r="F7" s="157"/>
      <c r="G7" s="158"/>
      <c r="H7" s="176">
        <f t="shared" ref="H7:H17" si="1">IF(B7="S",G7*(C7/100),(F7*G7)*(C7/100))</f>
        <v>0</v>
      </c>
      <c r="I7" s="177">
        <f t="shared" ref="I7:I17" si="2">IF(B7="S",G7*(D7/100),(F7*G7)*(D7/100))</f>
        <v>0</v>
      </c>
      <c r="J7" s="178">
        <f t="shared" si="0"/>
        <v>0</v>
      </c>
    </row>
    <row r="8" spans="1:10" x14ac:dyDescent="0.25">
      <c r="A8" s="152"/>
      <c r="B8" s="158"/>
      <c r="C8" s="154"/>
      <c r="D8" s="155"/>
      <c r="E8" s="156"/>
      <c r="F8" s="157"/>
      <c r="G8" s="158"/>
      <c r="H8" s="176">
        <f t="shared" si="1"/>
        <v>0</v>
      </c>
      <c r="I8" s="177">
        <f t="shared" si="2"/>
        <v>0</v>
      </c>
      <c r="J8" s="178">
        <f t="shared" si="0"/>
        <v>0</v>
      </c>
    </row>
    <row r="9" spans="1:10" x14ac:dyDescent="0.25">
      <c r="A9" s="152"/>
      <c r="B9" s="158"/>
      <c r="C9" s="154"/>
      <c r="D9" s="155"/>
      <c r="E9" s="156"/>
      <c r="F9" s="157"/>
      <c r="G9" s="158"/>
      <c r="H9" s="176">
        <f t="shared" si="1"/>
        <v>0</v>
      </c>
      <c r="I9" s="177">
        <f t="shared" si="2"/>
        <v>0</v>
      </c>
      <c r="J9" s="178">
        <f t="shared" si="0"/>
        <v>0</v>
      </c>
    </row>
    <row r="10" spans="1:10" x14ac:dyDescent="0.25">
      <c r="A10" s="152"/>
      <c r="B10" s="158"/>
      <c r="C10" s="154"/>
      <c r="D10" s="155"/>
      <c r="E10" s="156"/>
      <c r="F10" s="157"/>
      <c r="G10" s="158"/>
      <c r="H10" s="176">
        <f t="shared" si="1"/>
        <v>0</v>
      </c>
      <c r="I10" s="177">
        <f t="shared" si="2"/>
        <v>0</v>
      </c>
      <c r="J10" s="178">
        <f t="shared" si="0"/>
        <v>0</v>
      </c>
    </row>
    <row r="11" spans="1:10" x14ac:dyDescent="0.25">
      <c r="A11" s="152"/>
      <c r="B11" s="158"/>
      <c r="C11" s="154"/>
      <c r="D11" s="155"/>
      <c r="E11" s="156"/>
      <c r="F11" s="157"/>
      <c r="G11" s="158"/>
      <c r="H11" s="176">
        <f t="shared" si="1"/>
        <v>0</v>
      </c>
      <c r="I11" s="177">
        <f t="shared" si="2"/>
        <v>0</v>
      </c>
      <c r="J11" s="178">
        <f t="shared" si="0"/>
        <v>0</v>
      </c>
    </row>
    <row r="12" spans="1:10" x14ac:dyDescent="0.25">
      <c r="A12" s="152"/>
      <c r="B12" s="158"/>
      <c r="C12" s="154"/>
      <c r="D12" s="155"/>
      <c r="E12" s="156"/>
      <c r="F12" s="157"/>
      <c r="G12" s="158"/>
      <c r="H12" s="176">
        <f t="shared" si="1"/>
        <v>0</v>
      </c>
      <c r="I12" s="177">
        <f t="shared" si="2"/>
        <v>0</v>
      </c>
      <c r="J12" s="178">
        <f t="shared" si="0"/>
        <v>0</v>
      </c>
    </row>
    <row r="13" spans="1:10" x14ac:dyDescent="0.25">
      <c r="A13" s="152"/>
      <c r="B13" s="158"/>
      <c r="C13" s="154"/>
      <c r="D13" s="155"/>
      <c r="E13" s="156"/>
      <c r="F13" s="157"/>
      <c r="G13" s="158"/>
      <c r="H13" s="176">
        <f t="shared" si="1"/>
        <v>0</v>
      </c>
      <c r="I13" s="177">
        <f t="shared" si="2"/>
        <v>0</v>
      </c>
      <c r="J13" s="178">
        <f t="shared" si="0"/>
        <v>0</v>
      </c>
    </row>
    <row r="14" spans="1:10" x14ac:dyDescent="0.25">
      <c r="A14" s="152"/>
      <c r="B14" s="158"/>
      <c r="C14" s="154"/>
      <c r="D14" s="155"/>
      <c r="E14" s="156"/>
      <c r="F14" s="157"/>
      <c r="G14" s="158"/>
      <c r="H14" s="176">
        <f t="shared" si="1"/>
        <v>0</v>
      </c>
      <c r="I14" s="177">
        <f t="shared" si="2"/>
        <v>0</v>
      </c>
      <c r="J14" s="178">
        <f t="shared" si="0"/>
        <v>0</v>
      </c>
    </row>
    <row r="15" spans="1:10" x14ac:dyDescent="0.25">
      <c r="A15" s="152"/>
      <c r="B15" s="158"/>
      <c r="C15" s="154"/>
      <c r="D15" s="155"/>
      <c r="E15" s="156"/>
      <c r="F15" s="157"/>
      <c r="G15" s="158"/>
      <c r="H15" s="176">
        <f t="shared" si="1"/>
        <v>0</v>
      </c>
      <c r="I15" s="177">
        <f t="shared" si="2"/>
        <v>0</v>
      </c>
      <c r="J15" s="178">
        <f t="shared" si="0"/>
        <v>0</v>
      </c>
    </row>
    <row r="16" spans="1:10" x14ac:dyDescent="0.25">
      <c r="A16" s="152"/>
      <c r="B16" s="158"/>
      <c r="C16" s="154"/>
      <c r="D16" s="155"/>
      <c r="E16" s="156"/>
      <c r="F16" s="157"/>
      <c r="G16" s="158"/>
      <c r="H16" s="176">
        <f t="shared" si="1"/>
        <v>0</v>
      </c>
      <c r="I16" s="177">
        <f t="shared" si="2"/>
        <v>0</v>
      </c>
      <c r="J16" s="178">
        <f t="shared" si="0"/>
        <v>0</v>
      </c>
    </row>
    <row r="17" spans="1:10" ht="15.75" thickBot="1" x14ac:dyDescent="0.3">
      <c r="A17" s="159"/>
      <c r="B17" s="160"/>
      <c r="C17" s="161"/>
      <c r="D17" s="162"/>
      <c r="E17" s="163"/>
      <c r="F17" s="164"/>
      <c r="G17" s="160"/>
      <c r="H17" s="179">
        <f t="shared" si="1"/>
        <v>0</v>
      </c>
      <c r="I17" s="180">
        <f t="shared" si="2"/>
        <v>0</v>
      </c>
      <c r="J17" s="181">
        <f t="shared" si="0"/>
        <v>0</v>
      </c>
    </row>
    <row r="18" spans="1:10" ht="30.75" customHeight="1" thickTop="1" thickBot="1" x14ac:dyDescent="0.4">
      <c r="A18" s="268" t="s">
        <v>148</v>
      </c>
      <c r="B18" s="269"/>
      <c r="C18" s="269"/>
      <c r="D18" s="269"/>
      <c r="E18" s="269"/>
      <c r="F18" s="269"/>
      <c r="G18" s="270"/>
      <c r="H18" s="182">
        <f>SUM(H5:H17)</f>
        <v>0</v>
      </c>
      <c r="I18" s="182">
        <f>SUM(I5:I17)</f>
        <v>0</v>
      </c>
      <c r="J18" s="183">
        <f>SUM(J5:J17)</f>
        <v>0</v>
      </c>
    </row>
    <row r="19" spans="1:10" ht="397.5" customHeight="1" thickTop="1" x14ac:dyDescent="0.35">
      <c r="A19" s="271" t="s">
        <v>146</v>
      </c>
      <c r="B19" s="271"/>
      <c r="C19" s="271"/>
      <c r="D19" s="271"/>
      <c r="E19" s="271"/>
      <c r="F19" s="271"/>
      <c r="G19" s="271"/>
      <c r="H19" s="271"/>
      <c r="I19" s="271"/>
      <c r="J19" s="271"/>
    </row>
  </sheetData>
  <sheetProtection password="CF46" sheet="1" objects="1" scenarios="1" formatCells="0" formatColumns="0" formatRows="0" insertColumns="0" insertRows="0" insertHyperlinks="0" deleteColumns="0" deleteRows="0"/>
  <mergeCells count="7">
    <mergeCell ref="A1:J1"/>
    <mergeCell ref="A18:G18"/>
    <mergeCell ref="A19:J19"/>
    <mergeCell ref="C3:E3"/>
    <mergeCell ref="A3:A4"/>
    <mergeCell ref="H3:J3"/>
    <mergeCell ref="F3:G3"/>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workbookViewId="0">
      <selection activeCell="I9" sqref="I9"/>
    </sheetView>
  </sheetViews>
  <sheetFormatPr defaultRowHeight="15" x14ac:dyDescent="0.25"/>
  <cols>
    <col min="1" max="1" width="17.140625" customWidth="1"/>
    <col min="2" max="2" width="19.5703125" customWidth="1"/>
    <col min="3" max="3" width="19.85546875" customWidth="1"/>
    <col min="4" max="4" width="23.7109375" customWidth="1"/>
    <col min="5" max="5" width="18.140625" customWidth="1"/>
    <col min="6" max="6" width="11.42578125" customWidth="1"/>
    <col min="7" max="7" width="6" customWidth="1"/>
  </cols>
  <sheetData>
    <row r="1" spans="1:17" ht="24.75" thickTop="1" thickBot="1" x14ac:dyDescent="0.4">
      <c r="A1" s="286" t="s">
        <v>32</v>
      </c>
      <c r="B1" s="287"/>
      <c r="C1" s="287"/>
      <c r="D1" s="287"/>
      <c r="E1" s="287"/>
      <c r="F1" s="287"/>
      <c r="G1" s="288"/>
    </row>
    <row r="2" spans="1:17" ht="17.25" customHeight="1" thickTop="1" x14ac:dyDescent="0.25">
      <c r="A2" s="289" t="s">
        <v>31</v>
      </c>
      <c r="B2" s="290"/>
      <c r="C2" s="290"/>
      <c r="D2" s="290"/>
      <c r="E2" s="290"/>
      <c r="F2" s="290"/>
      <c r="G2" s="290"/>
    </row>
    <row r="3" spans="1:17" x14ac:dyDescent="0.25">
      <c r="A3" s="280" t="s">
        <v>15</v>
      </c>
      <c r="B3" s="281"/>
      <c r="C3" s="281"/>
      <c r="D3" s="281"/>
      <c r="E3" s="281"/>
      <c r="F3" s="281"/>
      <c r="G3" s="281"/>
    </row>
    <row r="4" spans="1:17" ht="63" customHeight="1" x14ac:dyDescent="0.25">
      <c r="A4" s="85" t="s">
        <v>24</v>
      </c>
      <c r="B4" s="85" t="s">
        <v>25</v>
      </c>
      <c r="C4" s="85" t="s">
        <v>39</v>
      </c>
      <c r="D4" s="85" t="s">
        <v>40</v>
      </c>
      <c r="E4" s="291" t="s">
        <v>26</v>
      </c>
      <c r="F4" s="292"/>
      <c r="G4" s="11"/>
      <c r="O4" s="91"/>
      <c r="P4" s="91"/>
    </row>
    <row r="5" spans="1:17" x14ac:dyDescent="0.25">
      <c r="A5" s="23"/>
      <c r="B5" s="21"/>
      <c r="C5" s="21"/>
      <c r="D5" s="22" t="str">
        <f>IF( C5="","", 2000+((C5-6)*150))</f>
        <v/>
      </c>
      <c r="E5" s="293" t="str">
        <f>IF(C5="","",(D5*(B5/100))*0.035)</f>
        <v/>
      </c>
      <c r="F5" s="294"/>
      <c r="G5" s="12"/>
    </row>
    <row r="6" spans="1:17" x14ac:dyDescent="0.25">
      <c r="A6" s="23"/>
      <c r="B6" s="21"/>
      <c r="C6" s="21"/>
      <c r="D6" s="22" t="str">
        <f>IF( C6="","", 2000+((C6-6)*150))</f>
        <v/>
      </c>
      <c r="E6" s="293" t="str">
        <f>IF(C6="","",(D6*(B6/100))*0.035)</f>
        <v/>
      </c>
      <c r="F6" s="294"/>
      <c r="G6" s="12"/>
      <c r="Q6" s="91"/>
    </row>
    <row r="7" spans="1:17" x14ac:dyDescent="0.25">
      <c r="A7" s="23"/>
      <c r="B7" s="21"/>
      <c r="C7" s="21"/>
      <c r="D7" s="22" t="str">
        <f>IF( C7="","", 2000+((C7-6)*150))</f>
        <v/>
      </c>
      <c r="E7" s="293" t="str">
        <f>IF(C7="","",(D7*(B7/100))*0.035)</f>
        <v/>
      </c>
      <c r="F7" s="294"/>
      <c r="G7" s="12"/>
    </row>
    <row r="8" spans="1:17" x14ac:dyDescent="0.25">
      <c r="A8" s="23"/>
      <c r="B8" s="21"/>
      <c r="C8" s="21"/>
      <c r="D8" s="22" t="str">
        <f>IF( C8="","", 2000+((C8-6)*150))</f>
        <v/>
      </c>
      <c r="E8" s="293" t="str">
        <f>IF(C8="","",(D8*(B8/100))*0.035)</f>
        <v/>
      </c>
      <c r="F8" s="294"/>
      <c r="G8" s="12"/>
    </row>
    <row r="9" spans="1:17" ht="270.75" customHeight="1" x14ac:dyDescent="0.25">
      <c r="A9" s="282" t="s">
        <v>44</v>
      </c>
      <c r="B9" s="283"/>
      <c r="C9" s="283"/>
      <c r="D9" s="283"/>
      <c r="E9" s="283"/>
      <c r="F9" s="283"/>
      <c r="G9" s="284"/>
    </row>
    <row r="10" spans="1:17" ht="36" customHeight="1" x14ac:dyDescent="0.25">
      <c r="A10" s="295"/>
      <c r="B10" s="295"/>
      <c r="C10" s="295"/>
      <c r="D10" s="295"/>
      <c r="E10" s="295"/>
      <c r="F10" s="295"/>
      <c r="G10" s="27"/>
    </row>
    <row r="11" spans="1:17" hidden="1" x14ac:dyDescent="0.25">
      <c r="A11" s="296"/>
      <c r="B11" s="296"/>
      <c r="C11" s="296"/>
      <c r="D11" s="296"/>
      <c r="E11" s="296"/>
      <c r="F11" s="296"/>
      <c r="G11" s="28"/>
    </row>
    <row r="12" spans="1:17" ht="128.25" customHeight="1" x14ac:dyDescent="0.25">
      <c r="A12" s="285"/>
      <c r="B12" s="285"/>
      <c r="C12" s="285"/>
      <c r="D12" s="285"/>
      <c r="E12" s="285"/>
      <c r="F12" s="285"/>
      <c r="G12" s="285"/>
    </row>
  </sheetData>
  <sheetProtection password="CF46" sheet="1" objects="1" scenarios="1" formatCells="0" formatColumns="0" formatRows="0" insertColumns="0" insertRows="0" insertHyperlinks="0" deleteColumns="0" deleteRows="0"/>
  <customSheetViews>
    <customSheetView guid="{C79AC43A-050E-48AF-A838-920C2D7B8AC9}">
      <selection activeCell="G8" sqref="G8"/>
      <pageMargins left="0.75" right="0.75" top="1" bottom="1" header="0.5" footer="0.5"/>
      <headerFooter alignWithMargins="0"/>
    </customSheetView>
  </customSheetViews>
  <mergeCells count="11">
    <mergeCell ref="A3:G3"/>
    <mergeCell ref="A9:G9"/>
    <mergeCell ref="A12:G12"/>
    <mergeCell ref="A1:G1"/>
    <mergeCell ref="A2:G2"/>
    <mergeCell ref="E4:F4"/>
    <mergeCell ref="E5:F5"/>
    <mergeCell ref="E6:F6"/>
    <mergeCell ref="E7:F7"/>
    <mergeCell ref="E8:F8"/>
    <mergeCell ref="A10:F11"/>
  </mergeCells>
  <phoneticPr fontId="10" type="noConversion"/>
  <pageMargins left="0.7" right="0.7" top="0.75" bottom="0.75" header="0.3" footer="0.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B7" sqref="B7:F7"/>
    </sheetView>
  </sheetViews>
  <sheetFormatPr defaultRowHeight="15" x14ac:dyDescent="0.25"/>
  <cols>
    <col min="1" max="1" width="10.5703125" customWidth="1"/>
    <col min="2" max="2" width="20.5703125" customWidth="1"/>
    <col min="3" max="3" width="13" customWidth="1"/>
    <col min="5" max="5" width="14.85546875" customWidth="1"/>
    <col min="6" max="6" width="12.5703125" customWidth="1"/>
    <col min="7" max="7" width="10.42578125" customWidth="1"/>
    <col min="8" max="8" width="13.42578125" customWidth="1"/>
    <col min="9" max="9" width="28.140625" customWidth="1"/>
    <col min="10" max="10" width="80.5703125" customWidth="1"/>
  </cols>
  <sheetData>
    <row r="1" spans="1:13" ht="29.25" customHeight="1" x14ac:dyDescent="0.35">
      <c r="A1" s="306" t="s">
        <v>13</v>
      </c>
      <c r="B1" s="307"/>
      <c r="C1" s="307"/>
      <c r="D1" s="307"/>
      <c r="E1" s="307"/>
      <c r="F1" s="307"/>
      <c r="G1" s="307"/>
      <c r="H1" s="307"/>
      <c r="I1" s="308"/>
    </row>
    <row r="2" spans="1:13" ht="18.75" x14ac:dyDescent="0.3">
      <c r="A2" s="300" t="s">
        <v>23</v>
      </c>
      <c r="B2" s="301"/>
      <c r="C2" s="301"/>
      <c r="D2" s="301"/>
      <c r="E2" s="301"/>
      <c r="F2" s="301"/>
      <c r="G2" s="301"/>
      <c r="H2" s="301"/>
      <c r="I2" s="302"/>
    </row>
    <row r="3" spans="1:13" ht="18.75" x14ac:dyDescent="0.3">
      <c r="A3" s="317" t="s">
        <v>21</v>
      </c>
      <c r="B3" s="318"/>
      <c r="C3" s="318"/>
      <c r="D3" s="318"/>
      <c r="E3" s="318"/>
      <c r="F3" s="318"/>
      <c r="G3" s="318"/>
      <c r="H3" s="318"/>
      <c r="I3" s="319"/>
    </row>
    <row r="4" spans="1:13" ht="29.25" customHeight="1" x14ac:dyDescent="0.25">
      <c r="A4" s="314" t="s">
        <v>33</v>
      </c>
      <c r="B4" s="320"/>
      <c r="C4" s="320"/>
      <c r="D4" s="320"/>
      <c r="E4" s="320"/>
      <c r="F4" s="320"/>
      <c r="G4" s="320"/>
      <c r="H4" s="320"/>
      <c r="I4" s="321"/>
      <c r="J4" s="309"/>
      <c r="K4" s="310"/>
      <c r="L4" s="310"/>
      <c r="M4" s="310"/>
    </row>
    <row r="5" spans="1:13" ht="15" customHeight="1" x14ac:dyDescent="0.25">
      <c r="A5" s="303" t="s">
        <v>15</v>
      </c>
      <c r="B5" s="304"/>
      <c r="C5" s="304"/>
      <c r="D5" s="304"/>
      <c r="E5" s="304"/>
      <c r="F5" s="304"/>
      <c r="G5" s="304"/>
      <c r="H5" s="304"/>
      <c r="I5" s="305"/>
    </row>
    <row r="6" spans="1:13" s="2" customFormat="1" ht="34.5" x14ac:dyDescent="0.35">
      <c r="A6" s="14" t="s">
        <v>18</v>
      </c>
      <c r="B6" s="85" t="s">
        <v>16</v>
      </c>
      <c r="C6" s="85" t="s">
        <v>19</v>
      </c>
      <c r="D6" s="85" t="s">
        <v>17</v>
      </c>
      <c r="E6" s="85" t="s">
        <v>30</v>
      </c>
      <c r="F6" s="85" t="s">
        <v>29</v>
      </c>
      <c r="G6" s="85" t="s">
        <v>14</v>
      </c>
      <c r="H6" s="85" t="s">
        <v>27</v>
      </c>
      <c r="I6" s="85" t="s">
        <v>28</v>
      </c>
    </row>
    <row r="7" spans="1:13" s="2" customFormat="1" x14ac:dyDescent="0.25">
      <c r="A7" s="24"/>
      <c r="B7" s="19"/>
      <c r="C7" s="19"/>
      <c r="D7" s="19"/>
      <c r="E7" s="19"/>
      <c r="F7" s="19"/>
      <c r="G7" s="15">
        <f>B7*(100-C7)/100*(D7/100)</f>
        <v>0</v>
      </c>
      <c r="H7" s="15">
        <f>B7*(100-C7)/100*(E7/100)</f>
        <v>0</v>
      </c>
      <c r="I7" s="15">
        <f>B7*(100-C7)/100*(F7/100)</f>
        <v>0</v>
      </c>
    </row>
    <row r="8" spans="1:13" s="2" customFormat="1" x14ac:dyDescent="0.25">
      <c r="A8" s="24"/>
      <c r="B8" s="19"/>
      <c r="C8" s="19"/>
      <c r="D8" s="19"/>
      <c r="E8" s="19"/>
      <c r="F8" s="19"/>
      <c r="G8" s="15">
        <f>B8*(100-C8)/100*(D8/100)</f>
        <v>0</v>
      </c>
      <c r="H8" s="15">
        <f>B8*(100-C8)/100*(E8/100)</f>
        <v>0</v>
      </c>
      <c r="I8" s="15">
        <f>B8*(100-C8)/100*(F8/100)</f>
        <v>0</v>
      </c>
    </row>
    <row r="9" spans="1:13" x14ac:dyDescent="0.25">
      <c r="A9" s="23"/>
      <c r="B9" s="20"/>
      <c r="C9" s="20"/>
      <c r="D9" s="20"/>
      <c r="E9" s="20"/>
      <c r="F9" s="20"/>
      <c r="G9" s="15">
        <f>B9*(100-C9)/100*(D9/100)</f>
        <v>0</v>
      </c>
      <c r="H9" s="15">
        <f>B9*(100-C9)/100*(E9/100)</f>
        <v>0</v>
      </c>
      <c r="I9" s="15">
        <f>B9*(100-C9)/100*(F9/100)</f>
        <v>0</v>
      </c>
    </row>
    <row r="10" spans="1:13" ht="32.25" customHeight="1" x14ac:dyDescent="0.25">
      <c r="A10" s="303" t="s">
        <v>20</v>
      </c>
      <c r="B10" s="322"/>
      <c r="C10" s="322"/>
      <c r="D10" s="322"/>
      <c r="E10" s="322"/>
      <c r="F10" s="322"/>
      <c r="G10" s="322"/>
      <c r="H10" s="322"/>
      <c r="I10" s="323"/>
    </row>
    <row r="11" spans="1:13" ht="109.5" customHeight="1" x14ac:dyDescent="0.25">
      <c r="A11" s="311" t="s">
        <v>45</v>
      </c>
      <c r="B11" s="312"/>
      <c r="C11" s="312"/>
      <c r="D11" s="312"/>
      <c r="E11" s="312"/>
      <c r="F11" s="312"/>
      <c r="G11" s="312"/>
      <c r="H11" s="312"/>
      <c r="I11" s="313"/>
      <c r="J11" s="91"/>
    </row>
    <row r="12" spans="1:13" s="1" customFormat="1" ht="27.75" customHeight="1" x14ac:dyDescent="0.25">
      <c r="A12" s="9"/>
      <c r="B12" s="26"/>
      <c r="C12" s="26"/>
      <c r="D12" s="26"/>
      <c r="E12" s="26"/>
      <c r="F12" s="26"/>
      <c r="G12" s="26"/>
      <c r="H12" s="26"/>
      <c r="I12" s="26"/>
    </row>
    <row r="13" spans="1:13" ht="18.75" x14ac:dyDescent="0.3">
      <c r="A13" s="317" t="s">
        <v>22</v>
      </c>
      <c r="B13" s="318"/>
      <c r="C13" s="318"/>
      <c r="D13" s="318"/>
      <c r="E13" s="318"/>
      <c r="F13" s="318"/>
      <c r="G13" s="318"/>
      <c r="H13" s="318"/>
      <c r="I13" s="318"/>
    </row>
    <row r="14" spans="1:13" ht="28.5" customHeight="1" x14ac:dyDescent="0.25">
      <c r="A14" s="314" t="s">
        <v>34</v>
      </c>
      <c r="B14" s="315"/>
      <c r="C14" s="315"/>
      <c r="D14" s="315"/>
      <c r="E14" s="315"/>
      <c r="F14" s="315"/>
      <c r="G14" s="315"/>
      <c r="H14" s="315"/>
      <c r="I14" s="316"/>
    </row>
    <row r="15" spans="1:13" ht="16.5" customHeight="1" x14ac:dyDescent="0.25">
      <c r="A15" s="303" t="s">
        <v>15</v>
      </c>
      <c r="B15" s="304"/>
      <c r="C15" s="304"/>
      <c r="D15" s="304"/>
      <c r="E15" s="304"/>
      <c r="F15" s="304"/>
      <c r="G15" s="304"/>
      <c r="H15" s="304"/>
      <c r="I15" s="305"/>
    </row>
    <row r="16" spans="1:13" ht="34.5" x14ac:dyDescent="0.35">
      <c r="A16" s="16" t="s">
        <v>18</v>
      </c>
      <c r="B16" s="17" t="s">
        <v>16</v>
      </c>
      <c r="C16" s="17" t="s">
        <v>17</v>
      </c>
      <c r="D16" s="17" t="s">
        <v>30</v>
      </c>
      <c r="E16" s="13" t="s">
        <v>29</v>
      </c>
      <c r="F16" s="13" t="s">
        <v>14</v>
      </c>
      <c r="G16" s="13" t="s">
        <v>27</v>
      </c>
      <c r="H16" s="13" t="s">
        <v>28</v>
      </c>
      <c r="I16" s="10"/>
      <c r="J16" s="84"/>
    </row>
    <row r="17" spans="1:10" x14ac:dyDescent="0.25">
      <c r="A17" s="25"/>
      <c r="B17" s="18"/>
      <c r="C17" s="18"/>
      <c r="D17" s="18"/>
      <c r="E17" s="19"/>
      <c r="F17" s="15">
        <f>B17*(C17/100)</f>
        <v>0</v>
      </c>
      <c r="G17" s="15">
        <f>B17*(D17/100)</f>
        <v>0</v>
      </c>
      <c r="H17" s="15">
        <f>B17*(E17/100)</f>
        <v>0</v>
      </c>
      <c r="I17" s="10"/>
      <c r="J17" s="84"/>
    </row>
    <row r="18" spans="1:10" x14ac:dyDescent="0.25">
      <c r="A18" s="25"/>
      <c r="B18" s="18"/>
      <c r="C18" s="18"/>
      <c r="D18" s="18"/>
      <c r="E18" s="19"/>
      <c r="F18" s="15">
        <f>B18*(C18/100)</f>
        <v>0</v>
      </c>
      <c r="G18" s="15">
        <f>B18*(D18/100)</f>
        <v>0</v>
      </c>
      <c r="H18" s="15">
        <f>B18*(E18/100)</f>
        <v>0</v>
      </c>
      <c r="I18" s="10"/>
      <c r="J18" s="84"/>
    </row>
    <row r="19" spans="1:10" x14ac:dyDescent="0.25">
      <c r="A19" s="23"/>
      <c r="B19" s="20"/>
      <c r="C19" s="20"/>
      <c r="D19" s="20"/>
      <c r="E19" s="20"/>
      <c r="F19" s="15">
        <f>B19*(C19/100)</f>
        <v>0</v>
      </c>
      <c r="G19" s="15">
        <f>B19*(D19/100)</f>
        <v>0</v>
      </c>
      <c r="H19" s="15">
        <f>B19*(E19/100)</f>
        <v>0</v>
      </c>
      <c r="I19" s="10"/>
      <c r="J19" s="84"/>
    </row>
    <row r="20" spans="1:10" ht="103.5" customHeight="1" x14ac:dyDescent="0.25">
      <c r="A20" s="311" t="s">
        <v>147</v>
      </c>
      <c r="B20" s="312"/>
      <c r="C20" s="312"/>
      <c r="D20" s="312"/>
      <c r="E20" s="312"/>
      <c r="F20" s="312"/>
      <c r="G20" s="312"/>
      <c r="H20" s="312"/>
      <c r="I20" s="313"/>
    </row>
    <row r="21" spans="1:10" x14ac:dyDescent="0.25">
      <c r="A21" s="297" t="s">
        <v>46</v>
      </c>
      <c r="B21" s="298"/>
      <c r="C21" s="298"/>
      <c r="D21" s="298"/>
      <c r="E21" s="298"/>
      <c r="F21" s="298"/>
      <c r="G21" s="298"/>
      <c r="H21" s="298"/>
      <c r="I21" s="298"/>
    </row>
    <row r="22" spans="1:10" x14ac:dyDescent="0.25">
      <c r="A22" s="299"/>
      <c r="B22" s="299"/>
      <c r="C22" s="299"/>
      <c r="D22" s="299"/>
      <c r="E22" s="299"/>
      <c r="F22" s="299"/>
      <c r="G22" s="299"/>
      <c r="H22" s="299"/>
      <c r="I22" s="299"/>
    </row>
    <row r="23" spans="1:10" x14ac:dyDescent="0.25">
      <c r="A23" s="299"/>
      <c r="B23" s="299"/>
      <c r="C23" s="299"/>
      <c r="D23" s="299"/>
      <c r="E23" s="299"/>
      <c r="F23" s="299"/>
      <c r="G23" s="299"/>
      <c r="H23" s="299"/>
      <c r="I23" s="299"/>
    </row>
    <row r="24" spans="1:10" x14ac:dyDescent="0.25">
      <c r="A24" s="299"/>
      <c r="B24" s="299"/>
      <c r="C24" s="299"/>
      <c r="D24" s="299"/>
      <c r="E24" s="299"/>
      <c r="F24" s="299"/>
      <c r="G24" s="299"/>
      <c r="H24" s="299"/>
      <c r="I24" s="299"/>
    </row>
    <row r="25" spans="1:10" x14ac:dyDescent="0.25">
      <c r="A25" s="299"/>
      <c r="B25" s="299"/>
      <c r="C25" s="299"/>
      <c r="D25" s="299"/>
      <c r="E25" s="299"/>
      <c r="F25" s="299"/>
      <c r="G25" s="299"/>
      <c r="H25" s="299"/>
      <c r="I25" s="299"/>
    </row>
    <row r="26" spans="1:10" x14ac:dyDescent="0.25">
      <c r="A26" s="299"/>
      <c r="B26" s="299"/>
      <c r="C26" s="299"/>
      <c r="D26" s="299"/>
      <c r="E26" s="299"/>
      <c r="F26" s="299"/>
      <c r="G26" s="299"/>
      <c r="H26" s="299"/>
      <c r="I26" s="299"/>
    </row>
  </sheetData>
  <sheetProtection password="CF46" sheet="1" objects="1" scenarios="1" formatCells="0" formatColumns="0" formatRows="0" insertColumns="0" insertRows="0" insertHyperlinks="0" deleteColumns="0" deleteRows="0"/>
  <customSheetViews>
    <customSheetView guid="{C79AC43A-050E-48AF-A838-920C2D7B8AC9}">
      <selection activeCell="I8" sqref="I8"/>
      <pageMargins left="0.75" right="0.75" top="1" bottom="1" header="0.5" footer="0.5"/>
      <pageSetup orientation="portrait" r:id="rId1"/>
      <headerFooter alignWithMargins="0"/>
    </customSheetView>
  </customSheetViews>
  <mergeCells count="13">
    <mergeCell ref="A21:I26"/>
    <mergeCell ref="A2:I2"/>
    <mergeCell ref="A15:I15"/>
    <mergeCell ref="A1:I1"/>
    <mergeCell ref="J4:M4"/>
    <mergeCell ref="A20:I20"/>
    <mergeCell ref="A14:I14"/>
    <mergeCell ref="A3:I3"/>
    <mergeCell ref="A13:I13"/>
    <mergeCell ref="A4:I4"/>
    <mergeCell ref="A5:I5"/>
    <mergeCell ref="A11:I11"/>
    <mergeCell ref="A10:I10"/>
  </mergeCells>
  <phoneticPr fontId="10" type="noConversion"/>
  <pageMargins left="0.25" right="0.25" top="0.75" bottom="0.75" header="0.3" footer="0.3"/>
  <pageSetup orientation="landscape" r:id="rId2"/>
  <headerFooter alignWithMargins="0"/>
  <rowBreaks count="1" manualBreakCount="1">
    <brk id="1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0"/>
  <sheetViews>
    <sheetView zoomScale="130" zoomScaleNormal="130" workbookViewId="0">
      <selection activeCell="D5" sqref="D5"/>
    </sheetView>
  </sheetViews>
  <sheetFormatPr defaultRowHeight="15" x14ac:dyDescent="0.25"/>
  <cols>
    <col min="1" max="1" width="22" customWidth="1"/>
    <col min="2" max="2" width="23.42578125" customWidth="1"/>
    <col min="3" max="3" width="24.28515625" customWidth="1"/>
    <col min="4" max="4" width="24.5703125" customWidth="1"/>
    <col min="5" max="5" width="39.42578125" style="10" customWidth="1"/>
    <col min="6" max="6" width="6.5703125" style="46" customWidth="1"/>
    <col min="7" max="7" width="27.5703125" style="83" customWidth="1"/>
  </cols>
  <sheetData>
    <row r="1" spans="1:15" ht="15" customHeight="1" x14ac:dyDescent="0.25">
      <c r="A1" s="337" t="s">
        <v>82</v>
      </c>
      <c r="B1" s="338"/>
      <c r="C1" s="338"/>
      <c r="D1" s="338"/>
      <c r="E1" s="339"/>
      <c r="F1" s="42"/>
      <c r="G1" s="335"/>
    </row>
    <row r="2" spans="1:15" ht="54" customHeight="1" x14ac:dyDescent="0.25">
      <c r="A2" s="340"/>
      <c r="B2" s="341"/>
      <c r="C2" s="341"/>
      <c r="D2" s="341"/>
      <c r="E2" s="342"/>
      <c r="F2" s="42"/>
      <c r="G2" s="335"/>
    </row>
    <row r="3" spans="1:15" ht="64.5" customHeight="1" x14ac:dyDescent="0.3">
      <c r="A3" s="343" t="s">
        <v>83</v>
      </c>
      <c r="B3" s="343"/>
      <c r="C3" s="343"/>
      <c r="D3" s="343"/>
      <c r="E3" s="343"/>
      <c r="F3" s="43"/>
      <c r="G3" s="335"/>
      <c r="H3" s="31"/>
      <c r="I3" s="31"/>
      <c r="J3" s="31"/>
      <c r="K3" s="31"/>
      <c r="L3" s="31"/>
      <c r="M3" s="31"/>
      <c r="N3" s="31"/>
      <c r="O3" s="31"/>
    </row>
    <row r="4" spans="1:15" ht="64.5" customHeight="1" x14ac:dyDescent="0.3">
      <c r="A4" s="331" t="s">
        <v>128</v>
      </c>
      <c r="B4" s="332"/>
      <c r="C4" s="332"/>
      <c r="D4" s="332"/>
      <c r="E4" s="332"/>
      <c r="F4" s="68"/>
      <c r="G4" s="335"/>
      <c r="H4" s="31"/>
      <c r="I4" s="31"/>
      <c r="J4" s="31"/>
      <c r="K4" s="31"/>
      <c r="L4" s="31"/>
      <c r="M4" s="31"/>
      <c r="N4" s="31"/>
      <c r="O4" s="31"/>
    </row>
    <row r="5" spans="1:15" ht="53.25" customHeight="1" x14ac:dyDescent="0.3">
      <c r="A5" s="187" t="s">
        <v>55</v>
      </c>
      <c r="B5" s="188" t="s">
        <v>104</v>
      </c>
      <c r="C5" s="32" t="s">
        <v>165</v>
      </c>
      <c r="D5" s="188" t="s">
        <v>57</v>
      </c>
      <c r="E5" s="188" t="s">
        <v>58</v>
      </c>
      <c r="F5" s="70"/>
      <c r="G5" s="336"/>
      <c r="H5" s="30"/>
      <c r="I5" s="30"/>
      <c r="J5" s="30"/>
      <c r="K5" s="30"/>
      <c r="L5" s="30"/>
      <c r="M5" s="30"/>
      <c r="N5" s="30"/>
      <c r="O5" s="30"/>
    </row>
    <row r="6" spans="1:15" ht="56.25" customHeight="1" x14ac:dyDescent="0.3">
      <c r="A6" s="347" t="s">
        <v>60</v>
      </c>
      <c r="B6" s="346" t="s">
        <v>65</v>
      </c>
      <c r="C6" s="345" t="s">
        <v>66</v>
      </c>
      <c r="D6" s="344" t="s">
        <v>70</v>
      </c>
      <c r="E6" s="76" t="s">
        <v>87</v>
      </c>
      <c r="F6" s="44"/>
      <c r="G6" s="333"/>
      <c r="H6" s="30"/>
      <c r="I6" s="30"/>
      <c r="J6" s="30"/>
      <c r="K6" s="30"/>
      <c r="L6" s="30"/>
      <c r="M6" s="30"/>
      <c r="N6" s="30"/>
      <c r="O6" s="30"/>
    </row>
    <row r="7" spans="1:15" ht="65.25" customHeight="1" x14ac:dyDescent="0.25">
      <c r="A7" s="347"/>
      <c r="B7" s="346"/>
      <c r="C7" s="345"/>
      <c r="D7" s="344"/>
      <c r="E7" s="77" t="s">
        <v>88</v>
      </c>
      <c r="F7" s="71"/>
      <c r="G7" s="334"/>
    </row>
    <row r="8" spans="1:15" ht="60" customHeight="1" x14ac:dyDescent="0.25">
      <c r="A8" s="324" t="s">
        <v>91</v>
      </c>
      <c r="B8" s="326" t="s">
        <v>67</v>
      </c>
      <c r="C8" s="327" t="s">
        <v>68</v>
      </c>
      <c r="D8" s="326" t="s">
        <v>69</v>
      </c>
      <c r="E8" s="80" t="s">
        <v>89</v>
      </c>
      <c r="F8" s="72"/>
      <c r="G8" s="328"/>
    </row>
    <row r="9" spans="1:15" ht="53.25" customHeight="1" x14ac:dyDescent="0.25">
      <c r="A9" s="325"/>
      <c r="B9" s="326"/>
      <c r="C9" s="327"/>
      <c r="D9" s="326"/>
      <c r="E9" s="47" t="s">
        <v>86</v>
      </c>
      <c r="F9" s="73"/>
      <c r="G9" s="329"/>
    </row>
    <row r="10" spans="1:15" ht="45" customHeight="1" x14ac:dyDescent="0.25">
      <c r="A10" s="325"/>
      <c r="B10" s="326"/>
      <c r="C10" s="327"/>
      <c r="D10" s="326"/>
      <c r="E10" s="48" t="s">
        <v>90</v>
      </c>
      <c r="F10" s="71"/>
      <c r="G10" s="330"/>
    </row>
    <row r="11" spans="1:15" ht="60.75" customHeight="1" x14ac:dyDescent="0.25">
      <c r="A11" s="63" t="s">
        <v>75</v>
      </c>
      <c r="B11" s="60" t="s">
        <v>71</v>
      </c>
      <c r="C11" s="62" t="s">
        <v>73</v>
      </c>
      <c r="D11" s="61" t="s">
        <v>74</v>
      </c>
      <c r="E11" s="78" t="s">
        <v>85</v>
      </c>
      <c r="F11" s="74"/>
      <c r="G11" s="81"/>
    </row>
    <row r="12" spans="1:15" ht="121.5" customHeight="1" x14ac:dyDescent="0.25">
      <c r="A12" s="41" t="s">
        <v>64</v>
      </c>
      <c r="B12" s="37" t="s">
        <v>72</v>
      </c>
      <c r="C12" s="39" t="s">
        <v>68</v>
      </c>
      <c r="D12" s="38" t="s">
        <v>78</v>
      </c>
      <c r="E12" s="56" t="s">
        <v>63</v>
      </c>
      <c r="F12" s="74"/>
      <c r="G12" s="81"/>
    </row>
    <row r="13" spans="1:15" ht="111.75" customHeight="1" x14ac:dyDescent="0.25">
      <c r="A13" s="57" t="s">
        <v>81</v>
      </c>
      <c r="B13" s="60" t="s">
        <v>80</v>
      </c>
      <c r="C13" s="61" t="s">
        <v>77</v>
      </c>
      <c r="D13" s="62" t="s">
        <v>79</v>
      </c>
      <c r="E13" s="78" t="s">
        <v>76</v>
      </c>
      <c r="F13" s="74"/>
      <c r="G13" s="81"/>
    </row>
    <row r="14" spans="1:15" ht="70.5" customHeight="1" x14ac:dyDescent="0.25">
      <c r="A14" s="347" t="s">
        <v>92</v>
      </c>
      <c r="B14" s="348" t="s">
        <v>95</v>
      </c>
      <c r="C14" s="349" t="s">
        <v>93</v>
      </c>
      <c r="D14" s="348" t="s">
        <v>102</v>
      </c>
      <c r="E14" s="79" t="s">
        <v>94</v>
      </c>
      <c r="F14" s="75"/>
      <c r="G14" s="328"/>
    </row>
    <row r="15" spans="1:15" ht="50.1" customHeight="1" x14ac:dyDescent="0.25">
      <c r="A15" s="347"/>
      <c r="B15" s="348"/>
      <c r="C15" s="349"/>
      <c r="D15" s="348"/>
      <c r="E15" s="79" t="s">
        <v>96</v>
      </c>
      <c r="F15" s="75"/>
      <c r="G15" s="330"/>
    </row>
    <row r="16" spans="1:15" ht="105.75" customHeight="1" x14ac:dyDescent="0.25">
      <c r="A16" s="57" t="s">
        <v>105</v>
      </c>
      <c r="B16" s="58" t="s">
        <v>107</v>
      </c>
      <c r="C16" s="58" t="s">
        <v>109</v>
      </c>
      <c r="D16" s="58" t="s">
        <v>106</v>
      </c>
      <c r="E16" s="59" t="s">
        <v>108</v>
      </c>
      <c r="F16" s="75"/>
      <c r="G16" s="82"/>
    </row>
    <row r="17" spans="1:7" ht="50.1" customHeight="1" x14ac:dyDescent="0.25">
      <c r="A17" s="55" t="s">
        <v>115</v>
      </c>
      <c r="B17" s="38" t="s">
        <v>117</v>
      </c>
      <c r="C17" s="39" t="s">
        <v>119</v>
      </c>
      <c r="D17" s="39" t="s">
        <v>116</v>
      </c>
      <c r="E17" s="56" t="s">
        <v>118</v>
      </c>
      <c r="F17" s="75"/>
      <c r="G17" s="82"/>
    </row>
    <row r="18" spans="1:7" ht="50.1" customHeight="1" x14ac:dyDescent="0.25">
      <c r="A18" s="41" t="s">
        <v>110</v>
      </c>
      <c r="B18" s="39" t="s">
        <v>114</v>
      </c>
      <c r="C18" s="53" t="s">
        <v>113</v>
      </c>
      <c r="D18" s="39" t="s">
        <v>112</v>
      </c>
      <c r="E18" s="56" t="s">
        <v>111</v>
      </c>
      <c r="F18" s="75"/>
      <c r="G18" s="82"/>
    </row>
    <row r="19" spans="1:7" ht="67.5" customHeight="1" x14ac:dyDescent="0.25">
      <c r="A19" s="184" t="s">
        <v>160</v>
      </c>
      <c r="B19" s="53" t="s">
        <v>162</v>
      </c>
      <c r="C19" s="185" t="s">
        <v>164</v>
      </c>
      <c r="D19" s="186" t="s">
        <v>163</v>
      </c>
      <c r="E19" s="80" t="s">
        <v>161</v>
      </c>
      <c r="F19" s="75"/>
      <c r="G19" s="82"/>
    </row>
    <row r="20" spans="1:7" ht="50.1" customHeight="1" x14ac:dyDescent="0.25">
      <c r="A20" s="36"/>
      <c r="B20" s="29"/>
      <c r="C20" s="11"/>
      <c r="D20" s="11"/>
      <c r="E20" s="11"/>
      <c r="F20" s="75"/>
      <c r="G20" s="82"/>
    </row>
    <row r="21" spans="1:7" ht="50.1" customHeight="1" x14ac:dyDescent="0.25">
      <c r="A21" s="36"/>
      <c r="B21" s="29"/>
      <c r="C21" s="11"/>
      <c r="D21" s="11"/>
      <c r="E21" s="11"/>
      <c r="F21" s="75"/>
      <c r="G21" s="82"/>
    </row>
    <row r="22" spans="1:7" ht="50.1" customHeight="1" x14ac:dyDescent="0.25">
      <c r="A22" s="36"/>
      <c r="B22" s="29"/>
      <c r="C22" s="11"/>
      <c r="D22" s="11"/>
      <c r="E22" s="11"/>
      <c r="F22" s="75"/>
      <c r="G22" s="82"/>
    </row>
    <row r="23" spans="1:7" ht="50.1" customHeight="1" x14ac:dyDescent="0.25">
      <c r="A23" s="36"/>
      <c r="B23" s="29"/>
      <c r="C23" s="11"/>
      <c r="D23" s="11"/>
      <c r="E23" s="11"/>
      <c r="F23" s="75"/>
      <c r="G23" s="82"/>
    </row>
    <row r="24" spans="1:7" ht="50.1" customHeight="1" x14ac:dyDescent="0.25">
      <c r="A24" s="36"/>
      <c r="B24" s="29"/>
      <c r="C24" s="11"/>
      <c r="D24" s="11"/>
      <c r="E24" s="11"/>
      <c r="F24" s="75"/>
      <c r="G24" s="82"/>
    </row>
    <row r="25" spans="1:7" ht="50.1" customHeight="1" x14ac:dyDescent="0.25">
      <c r="A25" s="36"/>
      <c r="B25" s="29"/>
      <c r="C25" s="11"/>
      <c r="D25" s="11"/>
      <c r="E25" s="11"/>
      <c r="F25" s="75"/>
      <c r="G25" s="82"/>
    </row>
    <row r="26" spans="1:7" ht="50.1" customHeight="1" x14ac:dyDescent="0.25">
      <c r="A26" s="36"/>
      <c r="B26" s="29"/>
      <c r="C26" s="11"/>
      <c r="D26" s="11"/>
      <c r="E26" s="11"/>
      <c r="F26" s="75"/>
      <c r="G26" s="82"/>
    </row>
    <row r="27" spans="1:7" ht="50.1" customHeight="1" x14ac:dyDescent="0.25">
      <c r="A27" s="36"/>
      <c r="B27" s="29"/>
      <c r="C27" s="11"/>
      <c r="D27" s="11"/>
      <c r="E27" s="11"/>
      <c r="F27" s="75"/>
      <c r="G27" s="82"/>
    </row>
    <row r="28" spans="1:7" ht="50.1" customHeight="1" x14ac:dyDescent="0.25">
      <c r="A28" s="36"/>
      <c r="B28" s="11"/>
      <c r="C28" s="11"/>
      <c r="D28" s="11"/>
      <c r="E28" s="11"/>
      <c r="F28" s="75"/>
      <c r="G28" s="82"/>
    </row>
    <row r="29" spans="1:7" ht="50.1" customHeight="1" x14ac:dyDescent="0.25">
      <c r="A29" s="36"/>
      <c r="B29" s="11"/>
      <c r="C29" s="11"/>
      <c r="D29" s="11"/>
      <c r="E29" s="11"/>
      <c r="F29" s="75"/>
      <c r="G29" s="82"/>
    </row>
    <row r="30" spans="1:7" ht="50.1" customHeight="1" x14ac:dyDescent="0.25">
      <c r="A30" s="36"/>
      <c r="B30" s="11"/>
      <c r="C30" s="11"/>
      <c r="D30" s="11"/>
      <c r="E30" s="11"/>
      <c r="F30" s="75"/>
      <c r="G30" s="82"/>
    </row>
    <row r="31" spans="1:7" ht="50.1" customHeight="1" x14ac:dyDescent="0.25">
      <c r="A31" s="36"/>
      <c r="B31" s="11"/>
      <c r="C31" s="11"/>
      <c r="D31" s="11"/>
      <c r="E31" s="11"/>
      <c r="F31" s="75"/>
      <c r="G31" s="82"/>
    </row>
    <row r="32" spans="1:7" ht="50.1" customHeight="1" x14ac:dyDescent="0.25">
      <c r="A32" s="36"/>
      <c r="B32" s="11"/>
      <c r="C32" s="11"/>
      <c r="D32" s="11"/>
      <c r="E32" s="11"/>
      <c r="F32" s="75"/>
      <c r="G32" s="82"/>
    </row>
    <row r="33" spans="1:7" ht="50.1" customHeight="1" x14ac:dyDescent="0.25">
      <c r="A33" s="36"/>
      <c r="B33" s="11"/>
      <c r="C33" s="11"/>
      <c r="D33" s="11"/>
      <c r="E33" s="11"/>
      <c r="F33" s="75"/>
      <c r="G33" s="82"/>
    </row>
    <row r="34" spans="1:7" ht="50.1" customHeight="1" x14ac:dyDescent="0.25">
      <c r="A34" s="36"/>
      <c r="B34" s="11"/>
      <c r="C34" s="11"/>
      <c r="D34" s="11"/>
      <c r="E34" s="11"/>
      <c r="F34" s="75"/>
      <c r="G34" s="82"/>
    </row>
    <row r="35" spans="1:7" ht="50.1" customHeight="1" x14ac:dyDescent="0.25">
      <c r="A35" s="11"/>
      <c r="B35" s="11"/>
      <c r="C35" s="11"/>
      <c r="D35" s="11"/>
      <c r="E35" s="11"/>
      <c r="F35" s="75"/>
      <c r="G35" s="82"/>
    </row>
    <row r="36" spans="1:7" ht="50.1" customHeight="1" x14ac:dyDescent="0.25">
      <c r="A36" s="11"/>
      <c r="B36" s="11"/>
      <c r="C36" s="11"/>
      <c r="D36" s="11"/>
      <c r="E36" s="11"/>
      <c r="F36" s="75"/>
      <c r="G36" s="82"/>
    </row>
    <row r="37" spans="1:7" ht="24.95" customHeight="1" x14ac:dyDescent="0.25">
      <c r="A37" s="11"/>
      <c r="B37" s="11"/>
      <c r="C37" s="11"/>
      <c r="D37" s="11"/>
      <c r="E37" s="11"/>
      <c r="F37" s="75"/>
      <c r="G37" s="82"/>
    </row>
    <row r="38" spans="1:7" ht="24.95" customHeight="1" x14ac:dyDescent="0.25">
      <c r="A38" s="11"/>
      <c r="B38" s="11"/>
      <c r="C38" s="11"/>
      <c r="D38" s="11"/>
      <c r="E38" s="11"/>
      <c r="F38" s="75"/>
      <c r="G38" s="82"/>
    </row>
    <row r="39" spans="1:7" ht="24.95" customHeight="1" x14ac:dyDescent="0.25">
      <c r="A39" s="11"/>
      <c r="B39" s="11"/>
      <c r="C39" s="11"/>
      <c r="D39" s="11"/>
      <c r="E39" s="11"/>
      <c r="F39" s="75"/>
      <c r="G39" s="82"/>
    </row>
    <row r="40" spans="1:7" ht="24.95" customHeight="1" x14ac:dyDescent="0.25">
      <c r="A40" s="11"/>
      <c r="B40" s="11"/>
      <c r="C40" s="11"/>
      <c r="D40" s="11"/>
      <c r="E40" s="11"/>
      <c r="F40" s="45"/>
    </row>
  </sheetData>
  <mergeCells count="19">
    <mergeCell ref="D14:D15"/>
    <mergeCell ref="C14:C15"/>
    <mergeCell ref="G14:G15"/>
    <mergeCell ref="B14:B15"/>
    <mergeCell ref="A14:A15"/>
    <mergeCell ref="A4:E4"/>
    <mergeCell ref="G6:G7"/>
    <mergeCell ref="G1:G5"/>
    <mergeCell ref="A1:E2"/>
    <mergeCell ref="A3:E3"/>
    <mergeCell ref="D6:D7"/>
    <mergeCell ref="C6:C7"/>
    <mergeCell ref="B6:B7"/>
    <mergeCell ref="A6:A7"/>
    <mergeCell ref="A8:A10"/>
    <mergeCell ref="B8:B10"/>
    <mergeCell ref="C8:C10"/>
    <mergeCell ref="D8:D10"/>
    <mergeCell ref="G8:G10"/>
  </mergeCells>
  <hyperlinks>
    <hyperlink ref="E7" r:id="rId1" display="http://anrcatalog.ucdavis.edu/pdf/7211.pdf_x000a_"/>
    <hyperlink ref="E11" r:id="rId2" display="http://anrcatalog.ucdavis.edu/pdf/7242.pdf"/>
    <hyperlink ref="E12" r:id="rId3" display="http://anrcatalog.ucdavis.edu/pdf/7212.pdf"/>
    <hyperlink ref="E10" r:id="rId4" display="http://anrcatalog.ucdavis.edu/pdf/7216.pdf"/>
    <hyperlink ref="E13" r:id="rId5" display="http://anrcatalog.ucdavis.edu/pdf/7220.pdf"/>
    <hyperlink ref="E9" r:id="rId6" display="http://anrcatalog.ucdavis.edu/pdf/7215.pdf"/>
    <hyperlink ref="E6" r:id="rId7" display="http://apps.cdfa.ca.gov/frep/docs/Broccoli.html"/>
    <hyperlink ref="E14" r:id="rId8" display="http://apps.cdfa.ca.gov/frep/docs/Tomato.html"/>
    <hyperlink ref="E15" r:id="rId9" display="http://anrcatalog.ucdavis.edu/pdf/7228.pdf"/>
    <hyperlink ref="E16" r:id="rId10" display="http://anrcatalog.ucdavis.edu/pdf/7234.pdf"/>
    <hyperlink ref="E18" r:id="rId11" display="http://anrcatalog.ucdavis.edu/pdf/8096.pdf"/>
    <hyperlink ref="E17" r:id="rId12" display="http://anrcatalog.ucdavis.edu/pdf/7217.pdf"/>
    <hyperlink ref="E8" r:id="rId13" display="http://apps.cdfa.ca.gov/frep/docs/Lettuce.html"/>
    <hyperlink ref="E19" r:id="rId14" display="http://anrcatalog.ucdavis.edu/pdf/7226.pdf"/>
  </hyperlinks>
  <pageMargins left="0.25" right="0.25" top="0.75" bottom="0.75" header="0.3" footer="0.3"/>
  <pageSetup orientation="landscape"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3" zoomScale="140" zoomScaleNormal="140" workbookViewId="0">
      <selection activeCell="A8" sqref="A8"/>
    </sheetView>
  </sheetViews>
  <sheetFormatPr defaultRowHeight="15" x14ac:dyDescent="0.25"/>
  <cols>
    <col min="1" max="1" width="21" customWidth="1"/>
    <col min="2" max="2" width="26" customWidth="1"/>
    <col min="3" max="3" width="24.7109375" customWidth="1"/>
    <col min="4" max="4" width="24.42578125" customWidth="1"/>
    <col min="5" max="5" width="36" customWidth="1"/>
    <col min="6" max="6" width="1.5703125" style="46" customWidth="1"/>
    <col min="7" max="7" width="28.28515625" customWidth="1"/>
  </cols>
  <sheetData>
    <row r="1" spans="1:7" ht="69" customHeight="1" x14ac:dyDescent="0.25">
      <c r="A1" s="350" t="s">
        <v>61</v>
      </c>
      <c r="B1" s="350"/>
      <c r="C1" s="350"/>
      <c r="D1" s="350"/>
      <c r="E1" s="350"/>
    </row>
    <row r="2" spans="1:7" ht="54.75" customHeight="1" x14ac:dyDescent="0.25">
      <c r="A2" s="351" t="s">
        <v>101</v>
      </c>
      <c r="B2" s="351"/>
      <c r="C2" s="351"/>
      <c r="D2" s="351"/>
      <c r="E2" s="351"/>
    </row>
    <row r="3" spans="1:7" ht="73.5" customHeight="1" x14ac:dyDescent="0.25">
      <c r="A3" s="352" t="s">
        <v>128</v>
      </c>
      <c r="B3" s="353"/>
      <c r="C3" s="353"/>
      <c r="D3" s="353"/>
      <c r="E3" s="353"/>
    </row>
    <row r="4" spans="1:7" ht="18.75" x14ac:dyDescent="0.3">
      <c r="A4" s="32" t="s">
        <v>55</v>
      </c>
      <c r="B4" s="33" t="s">
        <v>104</v>
      </c>
      <c r="C4" s="33" t="s">
        <v>56</v>
      </c>
      <c r="D4" s="33" t="s">
        <v>57</v>
      </c>
      <c r="E4" s="33" t="s">
        <v>58</v>
      </c>
    </row>
    <row r="5" spans="1:7" ht="80.25" customHeight="1" x14ac:dyDescent="0.25">
      <c r="A5" s="49" t="s">
        <v>59</v>
      </c>
      <c r="B5" s="66" t="s">
        <v>123</v>
      </c>
      <c r="C5" s="66" t="s">
        <v>126</v>
      </c>
      <c r="D5" s="69" t="s">
        <v>122</v>
      </c>
      <c r="E5" s="67" t="s">
        <v>124</v>
      </c>
    </row>
    <row r="6" spans="1:7" ht="127.5" customHeight="1" x14ac:dyDescent="0.25">
      <c r="A6" s="55" t="s">
        <v>121</v>
      </c>
      <c r="B6" s="54" t="s">
        <v>127</v>
      </c>
      <c r="C6" s="51" t="s">
        <v>103</v>
      </c>
      <c r="D6" s="51" t="s">
        <v>122</v>
      </c>
      <c r="E6" s="56" t="s">
        <v>125</v>
      </c>
      <c r="F6" s="52"/>
      <c r="G6" s="65"/>
    </row>
    <row r="7" spans="1:7" ht="66.75" customHeight="1" x14ac:dyDescent="0.25">
      <c r="A7" s="50" t="s">
        <v>62</v>
      </c>
      <c r="B7" s="64" t="s">
        <v>120</v>
      </c>
      <c r="C7" s="40"/>
      <c r="D7" s="40"/>
      <c r="E7" s="40"/>
    </row>
    <row r="8" spans="1:7" ht="50.1" customHeight="1" x14ac:dyDescent="0.25">
      <c r="A8" s="34"/>
      <c r="B8" s="29"/>
      <c r="C8" s="11"/>
      <c r="D8" s="11"/>
      <c r="E8" s="11"/>
    </row>
    <row r="9" spans="1:7" ht="50.1" customHeight="1" x14ac:dyDescent="0.25">
      <c r="A9" s="34"/>
      <c r="B9" s="29"/>
      <c r="C9" s="11"/>
      <c r="D9" s="11"/>
      <c r="E9" s="11"/>
    </row>
    <row r="10" spans="1:7" ht="50.1" customHeight="1" x14ac:dyDescent="0.25">
      <c r="A10" s="35"/>
      <c r="B10" s="29"/>
      <c r="C10" s="11"/>
      <c r="D10" s="11"/>
      <c r="E10" s="11"/>
    </row>
    <row r="11" spans="1:7" ht="50.1" customHeight="1" x14ac:dyDescent="0.25">
      <c r="A11" s="34"/>
      <c r="B11" s="29"/>
      <c r="C11" s="11"/>
      <c r="D11" s="11"/>
      <c r="E11" s="11"/>
    </row>
    <row r="12" spans="1:7" ht="50.1" customHeight="1" x14ac:dyDescent="0.25">
      <c r="A12" s="34"/>
      <c r="B12" s="29"/>
      <c r="C12" s="11"/>
      <c r="D12" s="11"/>
      <c r="E12" s="11"/>
    </row>
    <row r="13" spans="1:7" ht="50.1" customHeight="1" x14ac:dyDescent="0.25">
      <c r="A13" s="34"/>
      <c r="B13" s="29"/>
      <c r="C13" s="11"/>
      <c r="D13" s="11"/>
      <c r="E13" s="11"/>
    </row>
    <row r="14" spans="1:7" ht="50.1" customHeight="1" x14ac:dyDescent="0.25">
      <c r="A14" s="34"/>
      <c r="B14" s="29"/>
      <c r="C14" s="11"/>
      <c r="D14" s="11"/>
      <c r="E14" s="11"/>
    </row>
    <row r="15" spans="1:7" ht="50.1" customHeight="1" x14ac:dyDescent="0.25">
      <c r="A15" s="34"/>
      <c r="B15" s="29"/>
      <c r="C15" s="11"/>
      <c r="D15" s="11"/>
      <c r="E15" s="11"/>
    </row>
    <row r="16" spans="1:7" ht="50.1" customHeight="1" x14ac:dyDescent="0.25">
      <c r="A16" s="36"/>
      <c r="B16" s="29"/>
      <c r="C16" s="11"/>
      <c r="D16" s="11"/>
      <c r="E16" s="11"/>
    </row>
    <row r="17" spans="1:5" ht="50.1" customHeight="1" x14ac:dyDescent="0.25">
      <c r="A17" s="36"/>
      <c r="B17" s="29"/>
      <c r="C17" s="11"/>
      <c r="D17" s="11"/>
      <c r="E17" s="11"/>
    </row>
    <row r="18" spans="1:5" ht="50.1" customHeight="1" x14ac:dyDescent="0.25">
      <c r="A18" s="36"/>
      <c r="B18" s="29"/>
      <c r="C18" s="11"/>
      <c r="D18" s="11"/>
      <c r="E18" s="11"/>
    </row>
    <row r="19" spans="1:5" ht="50.1" customHeight="1" x14ac:dyDescent="0.25">
      <c r="A19" s="36"/>
      <c r="B19" s="29"/>
      <c r="C19" s="11"/>
      <c r="D19" s="11"/>
      <c r="E19" s="11"/>
    </row>
    <row r="20" spans="1:5" ht="50.1" customHeight="1" x14ac:dyDescent="0.25">
      <c r="A20" s="36"/>
      <c r="B20" s="29"/>
      <c r="C20" s="11"/>
      <c r="D20" s="11"/>
      <c r="E20" s="11"/>
    </row>
    <row r="21" spans="1:5" ht="50.1" customHeight="1" x14ac:dyDescent="0.25">
      <c r="A21" s="36"/>
      <c r="B21" s="29"/>
      <c r="C21" s="11"/>
      <c r="D21" s="11"/>
      <c r="E21" s="11"/>
    </row>
    <row r="22" spans="1:5" ht="50.1" customHeight="1" x14ac:dyDescent="0.25">
      <c r="A22" s="36"/>
      <c r="B22" s="29"/>
      <c r="C22" s="11"/>
      <c r="D22" s="11"/>
      <c r="E22" s="11"/>
    </row>
    <row r="23" spans="1:5" ht="50.1" customHeight="1" x14ac:dyDescent="0.25">
      <c r="A23" s="36"/>
      <c r="B23" s="29"/>
      <c r="C23" s="11"/>
      <c r="D23" s="11"/>
      <c r="E23" s="11"/>
    </row>
    <row r="24" spans="1:5" ht="50.1" customHeight="1" x14ac:dyDescent="0.25">
      <c r="A24" s="36"/>
      <c r="B24" s="29"/>
      <c r="C24" s="11"/>
      <c r="D24" s="11"/>
      <c r="E24" s="11"/>
    </row>
    <row r="25" spans="1:5" ht="50.1" customHeight="1" x14ac:dyDescent="0.25">
      <c r="A25" s="36"/>
      <c r="B25" s="29"/>
      <c r="C25" s="11"/>
      <c r="D25" s="11"/>
      <c r="E25" s="11"/>
    </row>
    <row r="26" spans="1:5" ht="50.1" customHeight="1" x14ac:dyDescent="0.25">
      <c r="A26" s="36"/>
      <c r="B26" s="11"/>
      <c r="C26" s="11"/>
      <c r="D26" s="11"/>
      <c r="E26" s="11"/>
    </row>
    <row r="27" spans="1:5" ht="50.1" customHeight="1" x14ac:dyDescent="0.25">
      <c r="A27" s="36"/>
      <c r="B27" s="11"/>
      <c r="C27" s="11"/>
      <c r="D27" s="11"/>
      <c r="E27" s="11"/>
    </row>
    <row r="28" spans="1:5" ht="50.1" customHeight="1" x14ac:dyDescent="0.25">
      <c r="A28" s="36"/>
      <c r="B28" s="11"/>
      <c r="C28" s="11"/>
      <c r="D28" s="11"/>
      <c r="E28" s="11"/>
    </row>
    <row r="29" spans="1:5" ht="50.1" customHeight="1" x14ac:dyDescent="0.25">
      <c r="A29" s="36"/>
      <c r="B29" s="11"/>
      <c r="C29" s="11"/>
      <c r="D29" s="11"/>
      <c r="E29" s="11"/>
    </row>
    <row r="30" spans="1:5" ht="50.1" customHeight="1" x14ac:dyDescent="0.25">
      <c r="A30" s="36"/>
      <c r="B30" s="11"/>
      <c r="C30" s="11"/>
      <c r="D30" s="11"/>
      <c r="E30" s="11"/>
    </row>
  </sheetData>
  <sheetProtection password="CF46" sheet="1" objects="1" scenarios="1"/>
  <mergeCells count="3">
    <mergeCell ref="A1:E1"/>
    <mergeCell ref="A2:E2"/>
    <mergeCell ref="A3:E3"/>
  </mergeCells>
  <hyperlinks>
    <hyperlink ref="E5" r:id="rId1" display="http://cesantacruz.ucanr.edu/files/136230.pdf"/>
    <hyperlink ref="E6" r:id="rId2" display="http://anrcatalog.ucdavis.edu/Items/3525.aspx"/>
  </hyperlinks>
  <pageMargins left="0.25" right="0.25" top="0.75" bottom="0.75" header="0.3" footer="0.3"/>
  <pageSetup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Nutrient Inputs worksheet</vt:lpstr>
      <vt:lpstr>Nutrient Management Records</vt:lpstr>
      <vt:lpstr>Nutrients in Fertilizer</vt:lpstr>
      <vt:lpstr>Nitrogen from Cover Crop</vt:lpstr>
      <vt:lpstr>Nutrients in organic amendments</vt:lpstr>
      <vt:lpstr>Crop Info Vegetable Crops</vt:lpstr>
      <vt:lpstr>Crop Info Fruit &amp; Nut Crops</vt:lpstr>
      <vt:lpstr>'Crop Info Fruit &amp; Nut Crops'!Print_Area</vt:lpstr>
      <vt:lpstr>'Crop Info Vegetable Crops'!Print_Area</vt:lpstr>
      <vt:lpstr>'Nitrogen from Cover Crop'!Print_Area</vt:lpstr>
      <vt:lpstr>'Nutrient Inputs worksheet'!Print_Area</vt:lpstr>
      <vt:lpstr>'Nutrient Management Records'!Print_Area</vt:lpstr>
      <vt:lpstr>'Nutrients in organic amendments'!Print_Area</vt:lpstr>
      <vt:lpstr>'Crop Info Vegetable Crops'!Print_Titles</vt:lpstr>
    </vt:vector>
  </TitlesOfParts>
  <Company>USDA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Lowell, Karen - NRCS, Salinas, CA</dc:creator>
  <cp:lastModifiedBy>Sara Tiffany</cp:lastModifiedBy>
  <cp:lastPrinted>2014-04-23T23:35:44Z</cp:lastPrinted>
  <dcterms:created xsi:type="dcterms:W3CDTF">2012-11-30T20:43:54Z</dcterms:created>
  <dcterms:modified xsi:type="dcterms:W3CDTF">2015-11-13T22:59:25Z</dcterms:modified>
</cp:coreProperties>
</file>