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GerrysDocuments\nitrogen management\"/>
    </mc:Choice>
  </mc:AlternateContent>
  <xr:revisionPtr revIDLastSave="0" documentId="13_ncr:1_{223C88E8-15A5-4BF6-8781-477CFF6391BD}" xr6:coauthVersionLast="47" xr6:coauthVersionMax="47" xr10:uidLastSave="{00000000-0000-0000-0000-000000000000}"/>
  <bookViews>
    <workbookView xWindow="-28920" yWindow="-120" windowWidth="29040" windowHeight="15840" xr2:uid="{62A398EB-5A2A-40C9-8A32-7A3FBC9064C4}"/>
  </bookViews>
  <sheets>
    <sheet name="Calculator" sheetId="1" r:id="rId1"/>
    <sheet name="Sheet1 (2)" sheetId="2" r:id="rId2"/>
    <sheet name="Sheet1 (3)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" i="3" l="1"/>
  <c r="H5" i="3" s="1"/>
  <c r="J5" i="3" s="1"/>
  <c r="L5" i="3" s="1"/>
  <c r="D5" i="3"/>
  <c r="C5" i="3"/>
  <c r="G4" i="3"/>
  <c r="H4" i="3" s="1"/>
  <c r="J4" i="3" s="1"/>
  <c r="L4" i="3" s="1"/>
  <c r="G3" i="3"/>
  <c r="I3" i="3" s="1"/>
  <c r="K3" i="3" s="1"/>
  <c r="L3" i="2"/>
  <c r="K3" i="2"/>
  <c r="G4" i="2"/>
  <c r="G5" i="2"/>
  <c r="I5" i="2" s="1"/>
  <c r="K5" i="2" s="1"/>
  <c r="D5" i="2"/>
  <c r="C5" i="2"/>
  <c r="I4" i="2"/>
  <c r="K4" i="2" s="1"/>
  <c r="G3" i="2"/>
  <c r="I3" i="2" s="1"/>
  <c r="G5" i="1"/>
  <c r="I5" i="1" s="1"/>
  <c r="K5" i="1" s="1"/>
  <c r="G4" i="1"/>
  <c r="I4" i="1" s="1"/>
  <c r="K4" i="1" s="1"/>
  <c r="G3" i="1"/>
  <c r="I3" i="1" s="1"/>
  <c r="K3" i="1" s="1"/>
  <c r="I4" i="3" l="1"/>
  <c r="K4" i="3" s="1"/>
  <c r="I5" i="3"/>
  <c r="K5" i="3" s="1"/>
  <c r="H3" i="3"/>
  <c r="J3" i="3" s="1"/>
  <c r="L3" i="3" s="1"/>
  <c r="H5" i="2"/>
  <c r="J5" i="2" s="1"/>
  <c r="L5" i="2" s="1"/>
  <c r="H4" i="2"/>
  <c r="J4" i="2" s="1"/>
  <c r="L4" i="2" s="1"/>
  <c r="H3" i="2"/>
  <c r="J3" i="2" s="1"/>
  <c r="H5" i="1" l="1"/>
  <c r="H4" i="1"/>
  <c r="H3" i="1" l="1"/>
  <c r="C5" i="1"/>
  <c r="D5" i="1"/>
  <c r="J4" i="1" s="1"/>
  <c r="L4" i="1" s="1"/>
  <c r="J3" i="1" l="1"/>
  <c r="L3" i="1" s="1"/>
  <c r="J5" i="1"/>
  <c r="L5" i="1" s="1"/>
</calcChain>
</file>

<file path=xl/sharedStrings.xml><?xml version="1.0" encoding="utf-8"?>
<sst xmlns="http://schemas.openxmlformats.org/spreadsheetml/2006/main" count="66" uniqueCount="21">
  <si>
    <t>Fertilzer formula - Formula del fertilizante</t>
  </si>
  <si>
    <t>N</t>
  </si>
  <si>
    <t>P</t>
  </si>
  <si>
    <t>K</t>
  </si>
  <si>
    <t>Fertilizer amount in stock solution - Cantidad de fertilizante en la solucion concentrada</t>
  </si>
  <si>
    <t>lbs</t>
  </si>
  <si>
    <t>Water in stock solution - Agua en la solucion concentrada</t>
  </si>
  <si>
    <t>gal</t>
  </si>
  <si>
    <t>liters</t>
  </si>
  <si>
    <t>grams</t>
  </si>
  <si>
    <t>Diluition factor - Factor de diluicion</t>
  </si>
  <si>
    <t>:</t>
  </si>
  <si>
    <t>Concentration of N in stock solution - Concentracion de nitrogeno en la solucion concentrada</t>
  </si>
  <si>
    <t>lbs/gal</t>
  </si>
  <si>
    <t>grams/liter</t>
  </si>
  <si>
    <t>Final concentration of N in irrigation water - Concentracion final de nitrogeno en el agua de riego</t>
  </si>
  <si>
    <t>oz/gal</t>
  </si>
  <si>
    <t>milligrams/liter or ppm</t>
  </si>
  <si>
    <t>Amount of nutrients in stock solution -  Cantidad de nitrogeno en la solucion concentrada</t>
  </si>
  <si>
    <t>Conversion factor- Factor de conversion</t>
  </si>
  <si>
    <t>Amount of nutrients in stock solution -  Cantidad de nutrientes en la solucion concentrada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</si>
</sst>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Border="1" applyAlignment="1">
      <alignment horizontal="center"/>
    </xf>
    <xf numFmtId="1" fontId="0" fillId="2" borderId="0" xfId="0" applyNumberForma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64" fontId="0" fillId="0" borderId="0" xfId="0" applyNumberFormat="1" applyFill="1" applyBorder="1" applyAlignment="1">
      <alignment horizontal="center"/>
    </xf>
    <xf numFmtId="2" fontId="0" fillId="0" borderId="0" xfId="0" applyNumberFormat="1" applyFill="1" applyBorder="1" applyAlignment="1">
      <alignment horizontal="center"/>
    </xf>
    <xf numFmtId="1" fontId="0" fillId="0" borderId="0" xfId="0" applyNumberFormat="1" applyFill="1" applyBorder="1" applyAlignment="1">
      <alignment horizontal="center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center" wrapText="1"/>
    </xf>
    <xf numFmtId="0" fontId="0" fillId="3" borderId="0" xfId="0" applyFill="1" applyBorder="1" applyAlignment="1">
      <alignment horizontal="center"/>
    </xf>
    <xf numFmtId="1" fontId="0" fillId="3" borderId="0" xfId="0" applyNumberFormat="1" applyFill="1" applyBorder="1" applyAlignment="1">
      <alignment horizontal="center"/>
    </xf>
    <xf numFmtId="164" fontId="0" fillId="3" borderId="0" xfId="0" applyNumberFormat="1" applyFill="1" applyBorder="1" applyAlignment="1">
      <alignment horizontal="center"/>
    </xf>
    <xf numFmtId="2" fontId="0" fillId="3" borderId="0" xfId="0" applyNumberFormat="1" applyFill="1" applyBorder="1" applyAlignment="1">
      <alignment horizontal="center"/>
    </xf>
    <xf numFmtId="0" fontId="0" fillId="0" borderId="0" xfId="0" applyBorder="1" applyAlignment="1">
      <alignment horizontal="center" wrapText="1"/>
    </xf>
    <xf numFmtId="0" fontId="0" fillId="0" borderId="0" xfId="0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38099</xdr:colOff>
      <xdr:row>7</xdr:row>
      <xdr:rowOff>95252</xdr:rowOff>
    </xdr:from>
    <xdr:to>
      <xdr:col>5</xdr:col>
      <xdr:colOff>526252</xdr:colOff>
      <xdr:row>31</xdr:row>
      <xdr:rowOff>115885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C865604-E461-4B3A-893E-6C74FA9B0C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005534" y="2766617"/>
          <a:ext cx="4592633" cy="3440903"/>
        </a:xfrm>
        <a:prstGeom prst="rect">
          <a:avLst/>
        </a:prstGeom>
      </xdr:spPr>
    </xdr:pic>
    <xdr:clientData/>
  </xdr:twoCellAnchor>
  <xdr:twoCellAnchor editAs="oneCell">
    <xdr:from>
      <xdr:col>0</xdr:col>
      <xdr:colOff>195466</xdr:colOff>
      <xdr:row>7</xdr:row>
      <xdr:rowOff>144949</xdr:rowOff>
    </xdr:from>
    <xdr:to>
      <xdr:col>2</xdr:col>
      <xdr:colOff>1438274</xdr:colOff>
      <xdr:row>30</xdr:row>
      <xdr:rowOff>184073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F918429-7ED3-4D92-B82D-7DE50FCBB0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-359979" y="2795894"/>
          <a:ext cx="4420624" cy="33097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A0E005-04C3-4697-A7A9-1FFDC0495F37}">
  <dimension ref="A1:M17"/>
  <sheetViews>
    <sheetView tabSelected="1" zoomScaleNormal="100" workbookViewId="0">
      <selection activeCell="C9" sqref="C9"/>
    </sheetView>
  </sheetViews>
  <sheetFormatPr defaultColWidth="9.140625" defaultRowHeight="15" x14ac:dyDescent="0.25"/>
  <cols>
    <col min="1" max="1" width="9.140625" style="1"/>
    <col min="2" max="2" width="21.85546875" style="1" customWidth="1"/>
    <col min="3" max="5" width="22.140625" style="1" customWidth="1"/>
    <col min="6" max="6" width="11.85546875" style="1" customWidth="1"/>
    <col min="7" max="7" width="11.28515625" style="1" customWidth="1"/>
    <col min="8" max="8" width="14" style="1" customWidth="1"/>
    <col min="9" max="10" width="9.85546875" style="1" customWidth="1"/>
    <col min="11" max="11" width="21.42578125" style="1" customWidth="1"/>
    <col min="12" max="12" width="26.5703125" style="1" customWidth="1"/>
    <col min="13" max="16384" width="9.140625" style="1"/>
  </cols>
  <sheetData>
    <row r="1" spans="1:13" ht="75" x14ac:dyDescent="0.25">
      <c r="B1" s="7" t="s">
        <v>0</v>
      </c>
      <c r="C1" s="8" t="s">
        <v>4</v>
      </c>
      <c r="D1" s="8" t="s">
        <v>6</v>
      </c>
      <c r="E1" s="8" t="s">
        <v>10</v>
      </c>
      <c r="F1" s="8" t="s">
        <v>19</v>
      </c>
      <c r="G1" s="14" t="s">
        <v>18</v>
      </c>
      <c r="H1" s="14"/>
      <c r="I1" s="14" t="s">
        <v>12</v>
      </c>
      <c r="J1" s="14"/>
      <c r="K1" s="14" t="s">
        <v>15</v>
      </c>
      <c r="L1" s="14"/>
    </row>
    <row r="2" spans="1:13" x14ac:dyDescent="0.25">
      <c r="A2" s="9"/>
      <c r="B2" s="9"/>
      <c r="C2" s="9" t="s">
        <v>5</v>
      </c>
      <c r="D2" s="9" t="s">
        <v>7</v>
      </c>
      <c r="E2" s="9">
        <v>1</v>
      </c>
      <c r="F2" s="9"/>
      <c r="G2" s="9" t="s">
        <v>5</v>
      </c>
      <c r="H2" s="9" t="s">
        <v>9</v>
      </c>
      <c r="I2" s="9" t="s">
        <v>13</v>
      </c>
      <c r="J2" s="9" t="s">
        <v>14</v>
      </c>
      <c r="K2" s="9" t="s">
        <v>16</v>
      </c>
      <c r="L2" s="9" t="s">
        <v>17</v>
      </c>
    </row>
    <row r="3" spans="1:13" x14ac:dyDescent="0.25">
      <c r="A3" s="9" t="s">
        <v>1</v>
      </c>
      <c r="B3" s="3">
        <v>17</v>
      </c>
      <c r="C3" s="3">
        <v>1</v>
      </c>
      <c r="D3" s="3">
        <v>1</v>
      </c>
      <c r="E3" s="9" t="s">
        <v>11</v>
      </c>
      <c r="F3" s="9">
        <v>1</v>
      </c>
      <c r="G3" s="11">
        <f>$C$3*B3*F3/100</f>
        <v>0.17</v>
      </c>
      <c r="H3" s="10">
        <f>453.6*G3</f>
        <v>77.112000000000009</v>
      </c>
      <c r="I3" s="11">
        <f>G3/$D$3</f>
        <v>0.17</v>
      </c>
      <c r="J3" s="10">
        <f>H3/$D$5</f>
        <v>20.373051519154558</v>
      </c>
      <c r="K3" s="11">
        <f>16*I3/$E$4</f>
        <v>2.7200000000000002E-2</v>
      </c>
      <c r="L3" s="2">
        <f>1000*J3/$E$4</f>
        <v>203.73051519154558</v>
      </c>
    </row>
    <row r="4" spans="1:13" x14ac:dyDescent="0.25">
      <c r="A4" s="9" t="s">
        <v>2</v>
      </c>
      <c r="B4" s="3">
        <v>5</v>
      </c>
      <c r="C4" s="9" t="s">
        <v>9</v>
      </c>
      <c r="D4" s="9" t="s">
        <v>8</v>
      </c>
      <c r="E4" s="3">
        <v>100</v>
      </c>
      <c r="F4" s="9">
        <v>0.436</v>
      </c>
      <c r="G4" s="11">
        <f t="shared" ref="G4" si="0">$C$3*B4*F4/100</f>
        <v>2.18E-2</v>
      </c>
      <c r="H4" s="10">
        <f t="shared" ref="H4:H5" si="1">453.6*G4</f>
        <v>9.8884800000000013</v>
      </c>
      <c r="I4" s="11">
        <f t="shared" ref="I4:I5" si="2">G4/$D$3</f>
        <v>2.18E-2</v>
      </c>
      <c r="J4" s="10">
        <f t="shared" ref="J4" si="3">H4/$D$5</f>
        <v>2.6125442536327612</v>
      </c>
      <c r="K4" s="11">
        <f t="shared" ref="K4:K5" si="4">16*I4/$E$4</f>
        <v>3.4879999999999998E-3</v>
      </c>
      <c r="L4" s="2">
        <f t="shared" ref="L4:L5" si="5">1000*J4/$E$4</f>
        <v>26.125442536327615</v>
      </c>
    </row>
    <row r="5" spans="1:13" x14ac:dyDescent="0.25">
      <c r="A5" s="9" t="s">
        <v>3</v>
      </c>
      <c r="B5" s="3">
        <v>17</v>
      </c>
      <c r="C5" s="10">
        <f>453.6*C3</f>
        <v>453.6</v>
      </c>
      <c r="D5" s="12">
        <f>3.785*D3</f>
        <v>3.7850000000000001</v>
      </c>
      <c r="E5" s="9"/>
      <c r="F5" s="9">
        <v>0.83</v>
      </c>
      <c r="G5" s="11">
        <f>$C$3*B5*F5/100</f>
        <v>0.1411</v>
      </c>
      <c r="H5" s="10">
        <f t="shared" si="1"/>
        <v>64.002960000000002</v>
      </c>
      <c r="I5" s="11">
        <f t="shared" si="2"/>
        <v>0.1411</v>
      </c>
      <c r="J5" s="10">
        <f>H5/$D$5</f>
        <v>16.909632760898283</v>
      </c>
      <c r="K5" s="11">
        <f t="shared" si="4"/>
        <v>2.2575999999999999E-2</v>
      </c>
      <c r="L5" s="2">
        <f t="shared" si="5"/>
        <v>169.09632760898282</v>
      </c>
    </row>
    <row r="6" spans="1:13" x14ac:dyDescent="0.25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</row>
    <row r="7" spans="1:13" x14ac:dyDescent="0.25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3"/>
    </row>
    <row r="8" spans="1:13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</row>
    <row r="9" spans="1:13" x14ac:dyDescent="0.2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</row>
    <row r="10" spans="1:13" x14ac:dyDescent="0.25">
      <c r="A10" s="3"/>
      <c r="B10" s="3"/>
      <c r="C10" s="3"/>
      <c r="D10" s="3"/>
      <c r="E10" s="3"/>
      <c r="F10" s="3"/>
      <c r="G10" s="3"/>
      <c r="H10" s="3"/>
      <c r="I10" s="3"/>
      <c r="J10" s="3"/>
      <c r="K10" s="4"/>
      <c r="L10" s="4"/>
      <c r="M10" s="3"/>
    </row>
    <row r="11" spans="1:13" x14ac:dyDescent="0.2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</row>
    <row r="12" spans="1:13" x14ac:dyDescent="0.25">
      <c r="A12" s="3"/>
      <c r="B12" s="3"/>
      <c r="C12" s="6"/>
      <c r="D12" s="5"/>
      <c r="E12" s="3"/>
      <c r="F12" s="3"/>
      <c r="G12" s="6"/>
      <c r="H12" s="6"/>
      <c r="I12" s="6"/>
      <c r="J12" s="6"/>
      <c r="K12" s="6"/>
      <c r="L12" s="6"/>
      <c r="M12" s="3"/>
    </row>
    <row r="13" spans="1:13" x14ac:dyDescent="0.25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</row>
    <row r="14" spans="1:13" x14ac:dyDescent="0.25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</row>
    <row r="15" spans="1:13" x14ac:dyDescent="0.2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</row>
    <row r="16" spans="1:13" x14ac:dyDescent="0.25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3:13" x14ac:dyDescent="0.25"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</sheetData>
  <mergeCells count="3">
    <mergeCell ref="G1:H1"/>
    <mergeCell ref="I1:J1"/>
    <mergeCell ref="K1:L1"/>
  </mergeCells>
  <pageMargins left="0.7" right="0.7" top="0.75" bottom="0.75" header="0.3" footer="0.3"/>
  <pageSetup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EFD7D6-42F7-49FA-A98B-BF026D239483}">
  <dimension ref="A1:M17"/>
  <sheetViews>
    <sheetView workbookViewId="0">
      <selection activeCell="L4" sqref="L4"/>
    </sheetView>
  </sheetViews>
  <sheetFormatPr defaultColWidth="9.140625" defaultRowHeight="15" x14ac:dyDescent="0.25"/>
  <cols>
    <col min="1" max="1" width="9.140625" style="1"/>
    <col min="2" max="2" width="21.85546875" style="1" customWidth="1"/>
    <col min="3" max="5" width="22.140625" style="1" customWidth="1"/>
    <col min="6" max="6" width="11.85546875" style="1" customWidth="1"/>
    <col min="7" max="7" width="11.28515625" style="1" customWidth="1"/>
    <col min="8" max="8" width="14" style="1" customWidth="1"/>
    <col min="9" max="10" width="9.85546875" style="1" customWidth="1"/>
    <col min="11" max="11" width="21.42578125" style="1" customWidth="1"/>
    <col min="12" max="12" width="26.5703125" style="1" customWidth="1"/>
    <col min="13" max="16384" width="9.140625" style="1"/>
  </cols>
  <sheetData>
    <row r="1" spans="1:13" ht="75" x14ac:dyDescent="0.25">
      <c r="B1" s="7" t="s">
        <v>0</v>
      </c>
      <c r="C1" s="8" t="s">
        <v>4</v>
      </c>
      <c r="D1" s="8" t="s">
        <v>6</v>
      </c>
      <c r="E1" s="8" t="s">
        <v>10</v>
      </c>
      <c r="F1" s="8" t="s">
        <v>19</v>
      </c>
      <c r="G1" s="14" t="s">
        <v>20</v>
      </c>
      <c r="H1" s="14"/>
      <c r="I1" s="14" t="s">
        <v>12</v>
      </c>
      <c r="J1" s="14"/>
      <c r="K1" s="14" t="s">
        <v>15</v>
      </c>
      <c r="L1" s="14"/>
    </row>
    <row r="2" spans="1:13" x14ac:dyDescent="0.25">
      <c r="A2" s="9"/>
      <c r="B2" s="9"/>
      <c r="C2" s="9" t="s">
        <v>5</v>
      </c>
      <c r="D2" s="9" t="s">
        <v>7</v>
      </c>
      <c r="E2" s="9">
        <v>1</v>
      </c>
      <c r="F2" s="9"/>
      <c r="G2" s="9" t="s">
        <v>5</v>
      </c>
      <c r="H2" s="9" t="s">
        <v>9</v>
      </c>
      <c r="I2" s="9" t="s">
        <v>13</v>
      </c>
      <c r="J2" s="9" t="s">
        <v>14</v>
      </c>
      <c r="K2" s="9" t="s">
        <v>16</v>
      </c>
      <c r="L2" s="9" t="s">
        <v>17</v>
      </c>
    </row>
    <row r="3" spans="1:13" x14ac:dyDescent="0.25">
      <c r="A3" s="9" t="s">
        <v>1</v>
      </c>
      <c r="B3" s="3">
        <v>21</v>
      </c>
      <c r="C3" s="3">
        <v>1</v>
      </c>
      <c r="D3" s="3">
        <v>1</v>
      </c>
      <c r="E3" s="9" t="s">
        <v>11</v>
      </c>
      <c r="F3" s="9">
        <v>1</v>
      </c>
      <c r="G3" s="11">
        <f>$C$3*B3*F3/100</f>
        <v>0.21</v>
      </c>
      <c r="H3" s="10">
        <f>453.6*G3</f>
        <v>95.256</v>
      </c>
      <c r="I3" s="11">
        <f>G3/$D$3</f>
        <v>0.21</v>
      </c>
      <c r="J3" s="10">
        <f>H3/$D$5</f>
        <v>25.1667107001321</v>
      </c>
      <c r="K3" s="11">
        <f>16*I3/$E$4</f>
        <v>3.3599999999999998E-2</v>
      </c>
      <c r="L3" s="2">
        <f>1000*J3/$E$4</f>
        <v>251.66710700132097</v>
      </c>
    </row>
    <row r="4" spans="1:13" x14ac:dyDescent="0.25">
      <c r="A4" s="9" t="s">
        <v>2</v>
      </c>
      <c r="B4" s="3">
        <v>7</v>
      </c>
      <c r="C4" s="9" t="s">
        <v>9</v>
      </c>
      <c r="D4" s="9" t="s">
        <v>8</v>
      </c>
      <c r="E4" s="3">
        <v>100</v>
      </c>
      <c r="F4" s="9">
        <v>0.436</v>
      </c>
      <c r="G4" s="11">
        <f>$C$3*B4*F4/100</f>
        <v>3.0520000000000002E-2</v>
      </c>
      <c r="H4" s="10">
        <f t="shared" ref="H4:H5" si="0">453.6*G4</f>
        <v>13.843872000000001</v>
      </c>
      <c r="I4" s="11">
        <f t="shared" ref="I4:I5" si="1">G4/$D$3</f>
        <v>3.0520000000000002E-2</v>
      </c>
      <c r="J4" s="10">
        <f t="shared" ref="J4" si="2">H4/$D$5</f>
        <v>3.6575619550858653</v>
      </c>
      <c r="K4" s="11">
        <f t="shared" ref="K4:K5" si="3">16*I4/$E$4</f>
        <v>4.8832000000000007E-3</v>
      </c>
      <c r="L4" s="2">
        <f t="shared" ref="L4:L5" si="4">1000*J4/$E$4</f>
        <v>36.575619550858654</v>
      </c>
    </row>
    <row r="5" spans="1:13" x14ac:dyDescent="0.25">
      <c r="A5" s="9" t="s">
        <v>3</v>
      </c>
      <c r="B5" s="3">
        <v>7</v>
      </c>
      <c r="C5" s="10">
        <f>453.6*C3</f>
        <v>453.6</v>
      </c>
      <c r="D5" s="12">
        <f>3.785*D3</f>
        <v>3.7850000000000001</v>
      </c>
      <c r="E5" s="9"/>
      <c r="F5" s="9">
        <v>0.83</v>
      </c>
      <c r="G5" s="11">
        <f>$C$3*B5*F5/100</f>
        <v>5.8099999999999999E-2</v>
      </c>
      <c r="H5" s="10">
        <f t="shared" si="0"/>
        <v>26.35416</v>
      </c>
      <c r="I5" s="11">
        <f t="shared" si="1"/>
        <v>5.8099999999999999E-2</v>
      </c>
      <c r="J5" s="10">
        <f>H5/$D$5</f>
        <v>6.9627899603698813</v>
      </c>
      <c r="K5" s="11">
        <f t="shared" si="3"/>
        <v>9.2960000000000004E-3</v>
      </c>
      <c r="L5" s="2">
        <f t="shared" si="4"/>
        <v>69.627899603698822</v>
      </c>
    </row>
    <row r="6" spans="1:13" x14ac:dyDescent="0.25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</row>
    <row r="7" spans="1:13" x14ac:dyDescent="0.25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3"/>
    </row>
    <row r="8" spans="1:13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</row>
    <row r="9" spans="1:13" x14ac:dyDescent="0.2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</row>
    <row r="10" spans="1:13" x14ac:dyDescent="0.25">
      <c r="A10" s="3"/>
      <c r="B10" s="3"/>
      <c r="C10" s="3"/>
      <c r="D10" s="3"/>
      <c r="E10" s="3"/>
      <c r="F10" s="3"/>
      <c r="G10" s="3"/>
      <c r="H10" s="3"/>
      <c r="I10" s="3"/>
      <c r="J10" s="3"/>
      <c r="K10" s="4"/>
      <c r="L10" s="4"/>
      <c r="M10" s="3"/>
    </row>
    <row r="11" spans="1:13" x14ac:dyDescent="0.2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</row>
    <row r="12" spans="1:13" x14ac:dyDescent="0.25">
      <c r="A12" s="3"/>
      <c r="B12" s="3"/>
      <c r="C12" s="6"/>
      <c r="D12" s="5"/>
      <c r="E12" s="3"/>
      <c r="F12" s="3"/>
      <c r="G12" s="6"/>
      <c r="H12" s="6"/>
      <c r="I12" s="6"/>
      <c r="J12" s="6"/>
      <c r="K12" s="6"/>
      <c r="L12" s="6"/>
      <c r="M12" s="3"/>
    </row>
    <row r="13" spans="1:13" x14ac:dyDescent="0.25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</row>
    <row r="14" spans="1:13" x14ac:dyDescent="0.25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</row>
    <row r="15" spans="1:13" x14ac:dyDescent="0.2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</row>
    <row r="16" spans="1:13" x14ac:dyDescent="0.25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3:13" x14ac:dyDescent="0.25"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</sheetData>
  <mergeCells count="3">
    <mergeCell ref="G1:H1"/>
    <mergeCell ref="I1:J1"/>
    <mergeCell ref="K1:L1"/>
  </mergeCells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138200-95E4-49AD-902C-0AC80FAED9DF}">
  <dimension ref="A1:M17"/>
  <sheetViews>
    <sheetView workbookViewId="0">
      <selection activeCell="B6" sqref="B6"/>
    </sheetView>
  </sheetViews>
  <sheetFormatPr defaultColWidth="9.140625" defaultRowHeight="15" x14ac:dyDescent="0.25"/>
  <cols>
    <col min="1" max="1" width="9.140625" style="1"/>
    <col min="2" max="2" width="21.85546875" style="1" customWidth="1"/>
    <col min="3" max="5" width="22.140625" style="1" customWidth="1"/>
    <col min="6" max="6" width="11.85546875" style="1" customWidth="1"/>
    <col min="7" max="7" width="11.28515625" style="1" customWidth="1"/>
    <col min="8" max="8" width="14" style="1" customWidth="1"/>
    <col min="9" max="10" width="9.85546875" style="1" customWidth="1"/>
    <col min="11" max="11" width="21.42578125" style="1" customWidth="1"/>
    <col min="12" max="12" width="26.5703125" style="1" customWidth="1"/>
    <col min="13" max="16384" width="9.140625" style="1"/>
  </cols>
  <sheetData>
    <row r="1" spans="1:13" ht="75" x14ac:dyDescent="0.25">
      <c r="B1" s="7" t="s">
        <v>0</v>
      </c>
      <c r="C1" s="13" t="s">
        <v>4</v>
      </c>
      <c r="D1" s="13" t="s">
        <v>6</v>
      </c>
      <c r="E1" s="13" t="s">
        <v>10</v>
      </c>
      <c r="F1" s="13" t="s">
        <v>19</v>
      </c>
      <c r="G1" s="14" t="s">
        <v>20</v>
      </c>
      <c r="H1" s="14"/>
      <c r="I1" s="14" t="s">
        <v>12</v>
      </c>
      <c r="J1" s="14"/>
      <c r="K1" s="14" t="s">
        <v>15</v>
      </c>
      <c r="L1" s="14"/>
    </row>
    <row r="2" spans="1:13" x14ac:dyDescent="0.25">
      <c r="A2" s="9"/>
      <c r="B2" s="9"/>
      <c r="C2" s="9" t="s">
        <v>5</v>
      </c>
      <c r="D2" s="9" t="s">
        <v>7</v>
      </c>
      <c r="E2" s="9">
        <v>1</v>
      </c>
      <c r="F2" s="9"/>
      <c r="G2" s="9" t="s">
        <v>5</v>
      </c>
      <c r="H2" s="9" t="s">
        <v>9</v>
      </c>
      <c r="I2" s="9" t="s">
        <v>13</v>
      </c>
      <c r="J2" s="9" t="s">
        <v>14</v>
      </c>
      <c r="K2" s="9" t="s">
        <v>16</v>
      </c>
      <c r="L2" s="9" t="s">
        <v>17</v>
      </c>
    </row>
    <row r="3" spans="1:13" x14ac:dyDescent="0.25">
      <c r="A3" s="9" t="s">
        <v>1</v>
      </c>
      <c r="B3" s="3">
        <v>20</v>
      </c>
      <c r="C3" s="3">
        <v>1</v>
      </c>
      <c r="D3" s="3">
        <v>1</v>
      </c>
      <c r="E3" s="9" t="s">
        <v>11</v>
      </c>
      <c r="F3" s="9">
        <v>1</v>
      </c>
      <c r="G3" s="11">
        <f>$C$3*B3*F3/100</f>
        <v>0.2</v>
      </c>
      <c r="H3" s="10">
        <f>453.6*G3</f>
        <v>90.720000000000013</v>
      </c>
      <c r="I3" s="11">
        <f>G3/$D$3</f>
        <v>0.2</v>
      </c>
      <c r="J3" s="10">
        <f>H3/$D$5</f>
        <v>23.968295904887718</v>
      </c>
      <c r="K3" s="11">
        <f>16*I3/$E$4</f>
        <v>3.2000000000000001E-2</v>
      </c>
      <c r="L3" s="2">
        <f>1000*J3/$E$4</f>
        <v>239.68295904887717</v>
      </c>
    </row>
    <row r="4" spans="1:13" x14ac:dyDescent="0.25">
      <c r="A4" s="9" t="s">
        <v>2</v>
      </c>
      <c r="B4" s="3">
        <v>10</v>
      </c>
      <c r="C4" s="9" t="s">
        <v>9</v>
      </c>
      <c r="D4" s="9" t="s">
        <v>8</v>
      </c>
      <c r="E4" s="3">
        <v>100</v>
      </c>
      <c r="F4" s="9">
        <v>0.436</v>
      </c>
      <c r="G4" s="11">
        <f>$C$3*B4*F4/100</f>
        <v>4.36E-2</v>
      </c>
      <c r="H4" s="10">
        <f t="shared" ref="H4:H5" si="0">453.6*G4</f>
        <v>19.776960000000003</v>
      </c>
      <c r="I4" s="11">
        <f t="shared" ref="I4:I5" si="1">G4/$D$3</f>
        <v>4.36E-2</v>
      </c>
      <c r="J4" s="10">
        <f t="shared" ref="J4" si="2">H4/$D$5</f>
        <v>5.2250885072655224</v>
      </c>
      <c r="K4" s="11">
        <f t="shared" ref="K4:K5" si="3">16*I4/$E$4</f>
        <v>6.9759999999999996E-3</v>
      </c>
      <c r="L4" s="2">
        <f t="shared" ref="L4:L5" si="4">1000*J4/$E$4</f>
        <v>52.25088507265523</v>
      </c>
    </row>
    <row r="5" spans="1:13" x14ac:dyDescent="0.25">
      <c r="A5" s="9" t="s">
        <v>3</v>
      </c>
      <c r="B5" s="3">
        <v>20</v>
      </c>
      <c r="C5" s="10">
        <f>453.6*C3</f>
        <v>453.6</v>
      </c>
      <c r="D5" s="12">
        <f>3.785*D3</f>
        <v>3.7850000000000001</v>
      </c>
      <c r="E5" s="9"/>
      <c r="F5" s="9">
        <v>0.83</v>
      </c>
      <c r="G5" s="11">
        <f>$C$3*B5*F5/100</f>
        <v>0.16599999999999998</v>
      </c>
      <c r="H5" s="10">
        <f t="shared" si="0"/>
        <v>75.297599999999989</v>
      </c>
      <c r="I5" s="11">
        <f t="shared" si="1"/>
        <v>0.16599999999999998</v>
      </c>
      <c r="J5" s="10">
        <f>H5/$D$5</f>
        <v>19.893685601056799</v>
      </c>
      <c r="K5" s="11">
        <f t="shared" si="3"/>
        <v>2.6559999999999997E-2</v>
      </c>
      <c r="L5" s="2">
        <f t="shared" si="4"/>
        <v>198.93685601056796</v>
      </c>
    </row>
    <row r="6" spans="1:13" x14ac:dyDescent="0.25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</row>
    <row r="7" spans="1:13" x14ac:dyDescent="0.25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3"/>
    </row>
    <row r="8" spans="1:13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</row>
    <row r="9" spans="1:13" x14ac:dyDescent="0.2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</row>
    <row r="10" spans="1:13" x14ac:dyDescent="0.25">
      <c r="A10" s="3"/>
      <c r="B10" s="3"/>
      <c r="C10" s="3"/>
      <c r="D10" s="3"/>
      <c r="E10" s="3"/>
      <c r="F10" s="3"/>
      <c r="G10" s="3"/>
      <c r="H10" s="3"/>
      <c r="I10" s="3"/>
      <c r="J10" s="3"/>
      <c r="K10" s="4"/>
      <c r="L10" s="4"/>
      <c r="M10" s="3"/>
    </row>
    <row r="11" spans="1:13" x14ac:dyDescent="0.2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</row>
    <row r="12" spans="1:13" x14ac:dyDescent="0.25">
      <c r="A12" s="3"/>
      <c r="B12" s="3"/>
      <c r="C12" s="6"/>
      <c r="D12" s="5"/>
      <c r="E12" s="3"/>
      <c r="F12" s="3"/>
      <c r="G12" s="6"/>
      <c r="H12" s="6"/>
      <c r="I12" s="6"/>
      <c r="J12" s="6"/>
      <c r="K12" s="6"/>
      <c r="L12" s="6"/>
      <c r="M12" s="3"/>
    </row>
    <row r="13" spans="1:13" x14ac:dyDescent="0.25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</row>
    <row r="14" spans="1:13" x14ac:dyDescent="0.25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</row>
    <row r="15" spans="1:13" x14ac:dyDescent="0.2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</row>
    <row r="16" spans="1:13" x14ac:dyDescent="0.25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3:13" x14ac:dyDescent="0.25"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</sheetData>
  <mergeCells count="3">
    <mergeCell ref="G1:H1"/>
    <mergeCell ref="I1:J1"/>
    <mergeCell ref="K1:L1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Calculator</vt:lpstr>
      <vt:lpstr>Sheet1 (2)</vt:lpstr>
      <vt:lpstr>Sheet1 (3)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2022-01-19T19:37:48Z</dcterms:created>
  <dcterms:modified xsi:type="dcterms:W3CDTF">2022-07-11T23:47:21Z</dcterms:modified>
</cp:coreProperties>
</file>