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925" windowHeight="14610" activeTab="0"/>
  </bookViews>
  <sheets>
    <sheet name="Number of readings to take" sheetId="1" r:id="rId1"/>
  </sheets>
  <definedNames/>
  <calcPr fullCalcOnLoad="1"/>
</workbook>
</file>

<file path=xl/sharedStrings.xml><?xml version="1.0" encoding="utf-8"?>
<sst xmlns="http://schemas.openxmlformats.org/spreadsheetml/2006/main" count="15" uniqueCount="15">
  <si>
    <t>Row spacing (ft)</t>
  </si>
  <si>
    <t>Solar panel length (ft)</t>
  </si>
  <si>
    <t>Full sun Paso Panel reading (amps)</t>
  </si>
  <si>
    <t>Calculations</t>
  </si>
  <si>
    <t>Kc</t>
  </si>
  <si>
    <t>Field percentage shaded area</t>
  </si>
  <si>
    <t>Panel percentage shaded area</t>
  </si>
  <si>
    <t>Shaded Paso Panel readings (amps)</t>
  </si>
  <si>
    <t>Mark Battany, UC Cooperative Extension; mcbattany@ucdavis.edu</t>
  </si>
  <si>
    <t>Kcs</t>
  </si>
  <si>
    <t>Instructions:</t>
  </si>
  <si>
    <t>Enter your data values in the yellow boxes below. The results will appear in the green boxes.</t>
  </si>
  <si>
    <t>Input data values</t>
  </si>
  <si>
    <t>http://cesanluisobispo.ucdavis.edu/Viticulture/Paso_Panel.htm</t>
  </si>
  <si>
    <t>Spreadsheet for calculating crop coefficients with the Paso Panel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</si>
</sst>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00"/>
  </numFmts>
  <fonts count="5">
    <font>
      <sz val="10"/>
      <name val="Arial"/>
      <family val="0"/>
    </font>
    <font>
      <b/>
      <sz val="10"/>
      <name val="Arial"/>
      <family val="2"/>
    </font>
    <font>
      <b/>
      <sz val="12"/>
      <name val="Arial"/>
      <family val="2"/>
    </font>
    <font>
      <sz val="8"/>
      <name val="Arial"/>
      <family val="0"/>
    </font>
    <font>
      <u val="single"/>
      <sz val="10"/>
      <color indexed="12"/>
      <name val="Arial"/>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
    <border>
      <left/>
      <right/>
      <top/>
      <bottom/>
      <diagonal/>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2" borderId="1" xfId="0" applyFill="1" applyBorder="1" applyAlignment="1" applyProtection="1">
      <alignment horizontal="center"/>
      <protection locked="0"/>
    </xf>
    <xf numFmtId="0" fontId="2"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1" fontId="0" fillId="3" borderId="1" xfId="0" applyNumberFormat="1" applyFill="1" applyBorder="1" applyAlignment="1" applyProtection="1">
      <alignment horizontal="center"/>
      <protection/>
    </xf>
    <xf numFmtId="0" fontId="0" fillId="0" borderId="0" xfId="0" applyAlignment="1" applyProtection="1">
      <alignment horizontal="center"/>
      <protection/>
    </xf>
    <xf numFmtId="2" fontId="0" fillId="3" borderId="1" xfId="0" applyNumberFormat="1" applyFill="1" applyBorder="1" applyAlignment="1" applyProtection="1">
      <alignment horizontal="center"/>
      <protection/>
    </xf>
    <xf numFmtId="0" fontId="0" fillId="0" borderId="0" xfId="0" applyAlignment="1" applyProtection="1">
      <alignment/>
      <protection locked="0"/>
    </xf>
    <xf numFmtId="0" fontId="0" fillId="0" borderId="0" xfId="0" applyFont="1" applyAlignment="1" applyProtection="1">
      <alignment/>
      <protection locked="0"/>
    </xf>
    <xf numFmtId="2" fontId="0" fillId="2" borderId="1" xfId="0" applyNumberFormat="1" applyFill="1" applyBorder="1" applyAlignment="1" applyProtection="1">
      <alignment horizontal="center"/>
      <protection locked="0"/>
    </xf>
    <xf numFmtId="2" fontId="0" fillId="0" borderId="0" xfId="0" applyNumberFormat="1" applyAlignment="1" applyProtection="1">
      <alignment/>
      <protection locked="0"/>
    </xf>
    <xf numFmtId="0" fontId="1" fillId="0" borderId="0" xfId="0" applyFont="1" applyAlignment="1" applyProtection="1">
      <alignment horizontal="left"/>
      <protection/>
    </xf>
    <xf numFmtId="0" fontId="4" fillId="0" borderId="0" xfId="19" applyAlignment="1" applyProtection="1">
      <alignment/>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Kc value, as calculated from an increasing number of readings</a:t>
            </a:r>
          </a:p>
        </c:rich>
      </c:tx>
      <c:layout>
        <c:manualLayout>
          <c:xMode val="factor"/>
          <c:yMode val="factor"/>
          <c:x val="-0.018"/>
          <c:y val="-0.00375"/>
        </c:manualLayout>
      </c:layout>
      <c:spPr>
        <a:noFill/>
        <a:ln>
          <a:noFill/>
        </a:ln>
      </c:spPr>
    </c:title>
    <c:plotArea>
      <c:layout>
        <c:manualLayout>
          <c:xMode val="edge"/>
          <c:yMode val="edge"/>
          <c:x val="0.0675"/>
          <c:y val="0.1215"/>
          <c:w val="0.9325"/>
          <c:h val="0.794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'Number of readings to take'!$G$17:$G$56</c:f>
              <c:numCache/>
            </c:numRef>
          </c:xVal>
          <c:yVal>
            <c:numRef>
              <c:f>'Number of readings to take'!$H$17:$H$56</c:f>
              <c:numCache/>
            </c:numRef>
          </c:yVal>
          <c:smooth val="0"/>
        </c:ser>
        <c:axId val="22228815"/>
        <c:axId val="65841608"/>
      </c:scatterChart>
      <c:valAx>
        <c:axId val="22228815"/>
        <c:scaling>
          <c:orientation val="minMax"/>
          <c:max val="40"/>
        </c:scaling>
        <c:axPos val="b"/>
        <c:title>
          <c:tx>
            <c:rich>
              <a:bodyPr vert="horz" rot="0" anchor="ctr"/>
              <a:lstStyle/>
              <a:p>
                <a:pPr algn="ctr">
                  <a:defRPr/>
                </a:pPr>
                <a:r>
                  <a:rPr lang="en-US" cap="none" sz="1000" b="0" i="0" u="none" baseline="0">
                    <a:latin typeface="Arial"/>
                    <a:ea typeface="Arial"/>
                    <a:cs typeface="Arial"/>
                  </a:rPr>
                  <a:t>Number of canopy shade readings used in the calculation</a:t>
                </a:r>
              </a:p>
            </c:rich>
          </c:tx>
          <c:layout/>
          <c:overlay val="0"/>
          <c:spPr>
            <a:noFill/>
            <a:ln>
              <a:noFill/>
            </a:ln>
          </c:spPr>
        </c:title>
        <c:delete val="0"/>
        <c:numFmt formatCode="General" sourceLinked="1"/>
        <c:majorTickMark val="out"/>
        <c:minorTickMark val="none"/>
        <c:tickLblPos val="nextTo"/>
        <c:crossAx val="65841608"/>
        <c:crosses val="autoZero"/>
        <c:crossBetween val="midCat"/>
        <c:dispUnits/>
        <c:majorUnit val="5"/>
      </c:valAx>
      <c:valAx>
        <c:axId val="65841608"/>
        <c:scaling>
          <c:orientation val="minMax"/>
        </c:scaling>
        <c:axPos val="l"/>
        <c:title>
          <c:tx>
            <c:rich>
              <a:bodyPr vert="horz" rot="-5400000" anchor="ctr"/>
              <a:lstStyle/>
              <a:p>
                <a:pPr algn="ctr">
                  <a:defRPr/>
                </a:pPr>
                <a:r>
                  <a:rPr lang="en-US"/>
                  <a:t>Kc value calculated</a:t>
                </a:r>
              </a:p>
            </c:rich>
          </c:tx>
          <c:layout/>
          <c:overlay val="0"/>
          <c:spPr>
            <a:noFill/>
            <a:ln>
              <a:noFill/>
            </a:ln>
          </c:spPr>
        </c:title>
        <c:majorGridlines/>
        <c:delete val="0"/>
        <c:numFmt formatCode="General" sourceLinked="1"/>
        <c:majorTickMark val="out"/>
        <c:minorTickMark val="none"/>
        <c:tickLblPos val="nextTo"/>
        <c:crossAx val="22228815"/>
        <c:crosses val="autoZero"/>
        <c:crossBetween val="midCat"/>
        <c:dispUnits/>
        <c:majorUnit val="0.01"/>
        <c:minorUnit val="0.00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26</xdr:row>
      <xdr:rowOff>66675</xdr:rowOff>
    </xdr:from>
    <xdr:to>
      <xdr:col>13</xdr:col>
      <xdr:colOff>600075</xdr:colOff>
      <xdr:row>49</xdr:row>
      <xdr:rowOff>47625</xdr:rowOff>
    </xdr:to>
    <xdr:graphicFrame>
      <xdr:nvGraphicFramePr>
        <xdr:cNvPr id="1" name="Chart 1"/>
        <xdr:cNvGraphicFramePr/>
      </xdr:nvGraphicFramePr>
      <xdr:xfrm>
        <a:off x="3667125" y="4514850"/>
        <a:ext cx="4857750" cy="39243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16</xdr:row>
      <xdr:rowOff>0</xdr:rowOff>
    </xdr:from>
    <xdr:to>
      <xdr:col>13</xdr:col>
      <xdr:colOff>600075</xdr:colOff>
      <xdr:row>26</xdr:row>
      <xdr:rowOff>57150</xdr:rowOff>
    </xdr:to>
    <xdr:sp>
      <xdr:nvSpPr>
        <xdr:cNvPr id="2" name="TextBox 3"/>
        <xdr:cNvSpPr txBox="1">
          <a:spLocks noChangeArrowheads="1"/>
        </xdr:cNvSpPr>
      </xdr:nvSpPr>
      <xdr:spPr>
        <a:xfrm>
          <a:off x="3667125" y="2733675"/>
          <a:ext cx="4857750" cy="1771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The graph below will help you determine the number of readings that are required at your site to produce a representative result. Sites having more variability in the canopy shaded area will require a larger number of readings to produce accurate results.
How to use the graph:
Take a full set of 40 readings with the Paso Panel at your site. The graph below shows the crop coefficient which was calculated, based on an increasing number of the readings you took. After a certain number of readings, the Kc value stabilizes (meaning that additional readings don't change the value significantly). Ideally, you should take at least that many readings whenever measuring the block. </a:t>
          </a:r>
        </a:p>
      </xdr:txBody>
    </xdr:sp>
    <xdr:clientData/>
  </xdr:twoCellAnchor>
  <xdr:twoCellAnchor>
    <xdr:from>
      <xdr:col>6</xdr:col>
      <xdr:colOff>9525</xdr:colOff>
      <xdr:row>49</xdr:row>
      <xdr:rowOff>47625</xdr:rowOff>
    </xdr:from>
    <xdr:to>
      <xdr:col>13</xdr:col>
      <xdr:colOff>600075</xdr:colOff>
      <xdr:row>56</xdr:row>
      <xdr:rowOff>0</xdr:rowOff>
    </xdr:to>
    <xdr:sp>
      <xdr:nvSpPr>
        <xdr:cNvPr id="3" name="TextBox 4"/>
        <xdr:cNvSpPr txBox="1">
          <a:spLocks noChangeArrowheads="1"/>
        </xdr:cNvSpPr>
      </xdr:nvSpPr>
      <xdr:spPr>
        <a:xfrm>
          <a:off x="3667125" y="8439150"/>
          <a:ext cx="48577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sanluisobispo.ucdavis.edu/Viticulture/Paso_Panel.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workbookViewId="0" topLeftCell="A1">
      <selection activeCell="P14" sqref="P14"/>
    </sheetView>
  </sheetViews>
  <sheetFormatPr defaultColWidth="9.140625" defaultRowHeight="12.75"/>
  <cols>
    <col min="1" max="16384" width="9.140625" style="9" customWidth="1"/>
  </cols>
  <sheetData>
    <row r="1" spans="1:11" ht="15.75">
      <c r="A1" s="2" t="s">
        <v>14</v>
      </c>
      <c r="B1" s="3"/>
      <c r="C1" s="3"/>
      <c r="D1" s="3"/>
      <c r="E1" s="3"/>
      <c r="F1" s="3"/>
      <c r="G1" s="3"/>
      <c r="H1" s="3"/>
      <c r="I1" s="3"/>
      <c r="J1" s="3"/>
      <c r="K1" s="3"/>
    </row>
    <row r="2" spans="1:11" ht="15.75">
      <c r="A2" s="2"/>
      <c r="B2" s="3"/>
      <c r="C2" s="3"/>
      <c r="D2" s="3"/>
      <c r="E2" s="3"/>
      <c r="F2" s="3"/>
      <c r="G2" s="3"/>
      <c r="H2" s="3"/>
      <c r="I2" s="3"/>
      <c r="J2" s="3"/>
      <c r="K2" s="3"/>
    </row>
    <row r="3" spans="1:11" s="10" customFormat="1" ht="12.75">
      <c r="A3" s="5"/>
      <c r="B3" s="4" t="s">
        <v>8</v>
      </c>
      <c r="C3" s="4"/>
      <c r="D3" s="4"/>
      <c r="E3" s="4"/>
      <c r="F3" s="4"/>
      <c r="G3" s="4"/>
      <c r="H3" s="4"/>
      <c r="I3" s="4"/>
      <c r="J3" s="4"/>
      <c r="K3" s="4"/>
    </row>
    <row r="4" spans="1:11" s="10" customFormat="1" ht="12.75">
      <c r="A4" s="5"/>
      <c r="B4" s="14" t="s">
        <v>13</v>
      </c>
      <c r="C4" s="4"/>
      <c r="D4" s="4"/>
      <c r="E4" s="4"/>
      <c r="F4" s="4"/>
      <c r="G4" s="4"/>
      <c r="H4" s="4"/>
      <c r="I4" s="4"/>
      <c r="J4" s="4"/>
      <c r="K4" s="4"/>
    </row>
    <row r="5" spans="1:11" s="10" customFormat="1" ht="12.75">
      <c r="A5" s="4"/>
      <c r="B5" s="4"/>
      <c r="C5" s="4"/>
      <c r="D5" s="4"/>
      <c r="E5" s="4"/>
      <c r="F5" s="4"/>
      <c r="G5" s="4"/>
      <c r="H5" s="4"/>
      <c r="I5" s="4"/>
      <c r="J5" s="4"/>
      <c r="K5" s="4"/>
    </row>
    <row r="6" spans="1:11" s="10" customFormat="1" ht="12.75">
      <c r="A6" s="4"/>
      <c r="B6" s="5" t="s">
        <v>10</v>
      </c>
      <c r="C6" s="4"/>
      <c r="D6" s="4"/>
      <c r="E6" s="4"/>
      <c r="F6" s="4"/>
      <c r="G6" s="4"/>
      <c r="H6" s="4"/>
      <c r="I6" s="4"/>
      <c r="J6" s="4"/>
      <c r="K6" s="4"/>
    </row>
    <row r="7" spans="1:11" s="10" customFormat="1" ht="12.75">
      <c r="A7" s="4"/>
      <c r="B7" s="4" t="s">
        <v>11</v>
      </c>
      <c r="C7" s="4"/>
      <c r="D7" s="4"/>
      <c r="E7" s="4"/>
      <c r="F7" s="4"/>
      <c r="G7" s="4"/>
      <c r="H7" s="4"/>
      <c r="I7" s="4"/>
      <c r="J7" s="4"/>
      <c r="K7" s="4"/>
    </row>
    <row r="8" spans="1:11" s="10" customFormat="1" ht="12.75">
      <c r="A8" s="4"/>
      <c r="B8" s="4"/>
      <c r="C8" s="4"/>
      <c r="D8" s="4"/>
      <c r="E8" s="4"/>
      <c r="F8" s="4"/>
      <c r="G8" s="4"/>
      <c r="H8" s="4"/>
      <c r="I8" s="4"/>
      <c r="J8" s="4"/>
      <c r="K8" s="4"/>
    </row>
    <row r="9" spans="1:11" ht="12.75">
      <c r="A9" s="3"/>
      <c r="B9" s="13" t="s">
        <v>12</v>
      </c>
      <c r="C9" s="3"/>
      <c r="D9" s="3"/>
      <c r="E9" s="3"/>
      <c r="F9" s="3"/>
      <c r="G9" s="3"/>
      <c r="H9" s="13" t="s">
        <v>3</v>
      </c>
      <c r="I9" s="3"/>
      <c r="J9" s="3"/>
      <c r="K9" s="3"/>
    </row>
    <row r="10" spans="1:11" ht="13.5" thickBot="1">
      <c r="A10" s="3"/>
      <c r="B10" s="3"/>
      <c r="C10" s="3"/>
      <c r="D10" s="3"/>
      <c r="E10" s="3"/>
      <c r="F10" s="3"/>
      <c r="G10" s="3"/>
      <c r="H10" s="3"/>
      <c r="I10" s="3"/>
      <c r="J10" s="3"/>
      <c r="K10" s="3"/>
    </row>
    <row r="11" spans="1:11" ht="13.5" thickBot="1">
      <c r="A11" s="3"/>
      <c r="B11" s="1">
        <v>10</v>
      </c>
      <c r="C11" s="3" t="s">
        <v>0</v>
      </c>
      <c r="D11" s="3"/>
      <c r="E11" s="3"/>
      <c r="F11" s="3"/>
      <c r="G11" s="3"/>
      <c r="H11" s="6">
        <f>(1-(AVERAGE(B17:B56)/B15))*100</f>
        <v>23.068965517241345</v>
      </c>
      <c r="I11" s="3" t="s">
        <v>6</v>
      </c>
      <c r="J11" s="3"/>
      <c r="K11" s="3"/>
    </row>
    <row r="12" spans="1:11" ht="13.5" thickBot="1">
      <c r="A12" s="3"/>
      <c r="B12" s="7"/>
      <c r="C12" s="3"/>
      <c r="D12" s="3"/>
      <c r="E12" s="3"/>
      <c r="F12" s="3"/>
      <c r="G12" s="3"/>
      <c r="H12" s="7"/>
      <c r="I12" s="3"/>
      <c r="J12" s="3"/>
      <c r="K12" s="3"/>
    </row>
    <row r="13" spans="1:11" ht="13.5" thickBot="1">
      <c r="A13" s="3"/>
      <c r="B13" s="1">
        <v>5.75</v>
      </c>
      <c r="C13" s="3" t="s">
        <v>1</v>
      </c>
      <c r="D13" s="3"/>
      <c r="E13" s="3"/>
      <c r="F13" s="3"/>
      <c r="G13" s="3"/>
      <c r="H13" s="6">
        <f>H11*B13/B11</f>
        <v>13.264655172413773</v>
      </c>
      <c r="I13" s="3" t="s">
        <v>5</v>
      </c>
      <c r="J13" s="3"/>
      <c r="K13" s="3"/>
    </row>
    <row r="14" spans="1:11" ht="13.5" thickBot="1">
      <c r="A14" s="3"/>
      <c r="B14" s="7"/>
      <c r="C14" s="3"/>
      <c r="D14" s="3"/>
      <c r="E14" s="3"/>
      <c r="F14" s="3"/>
      <c r="G14" s="3"/>
      <c r="H14" s="7"/>
      <c r="I14" s="3"/>
      <c r="J14" s="3"/>
      <c r="K14" s="3"/>
    </row>
    <row r="15" spans="1:11" ht="13.5" thickBot="1">
      <c r="A15" s="3"/>
      <c r="B15" s="1">
        <v>1.45</v>
      </c>
      <c r="C15" s="3" t="s">
        <v>2</v>
      </c>
      <c r="D15" s="3"/>
      <c r="E15" s="3"/>
      <c r="F15" s="3"/>
      <c r="G15" s="3"/>
      <c r="H15" s="8">
        <f>0.017*H13-0.008</f>
        <v>0.21749913793103415</v>
      </c>
      <c r="I15" s="3" t="s">
        <v>4</v>
      </c>
      <c r="J15" s="3"/>
      <c r="K15" s="3"/>
    </row>
    <row r="16" spans="1:11" ht="13.5" thickBot="1">
      <c r="A16" s="3"/>
      <c r="B16" s="7"/>
      <c r="C16" s="3"/>
      <c r="D16" s="3"/>
      <c r="E16" s="3"/>
      <c r="F16" s="3"/>
      <c r="G16" s="3"/>
      <c r="H16" s="3"/>
      <c r="I16" s="3"/>
      <c r="J16" s="3"/>
      <c r="K16" s="3"/>
    </row>
    <row r="17" spans="1:11" ht="13.5" thickBot="1">
      <c r="A17" s="3">
        <v>1</v>
      </c>
      <c r="B17" s="11">
        <v>1.12</v>
      </c>
      <c r="C17" s="3" t="s">
        <v>7</v>
      </c>
      <c r="D17" s="3"/>
      <c r="E17" s="3"/>
      <c r="F17" s="3"/>
      <c r="G17" s="3">
        <v>1</v>
      </c>
      <c r="H17" s="3">
        <f>(((1-(AVERAGE(B17:B17)/B15))*100)*B13/B11)*0.017-0.008</f>
        <v>0.21446551724137922</v>
      </c>
      <c r="I17" s="3" t="s">
        <v>9</v>
      </c>
      <c r="J17" s="3"/>
      <c r="K17" s="3"/>
    </row>
    <row r="18" spans="1:11" ht="13.5" thickBot="1">
      <c r="A18" s="3">
        <v>2</v>
      </c>
      <c r="B18" s="11">
        <v>1.1</v>
      </c>
      <c r="C18" s="3"/>
      <c r="D18" s="3"/>
      <c r="E18" s="3"/>
      <c r="F18" s="3"/>
      <c r="G18" s="3">
        <v>2</v>
      </c>
      <c r="H18" s="3">
        <f>(((1-(AVERAGE(B17:B18)/B15))*100)*B13/B11)*0.017-0.008</f>
        <v>0.22120689655172407</v>
      </c>
      <c r="I18" s="3"/>
      <c r="J18" s="3"/>
      <c r="K18" s="3"/>
    </row>
    <row r="19" spans="1:11" ht="13.5" thickBot="1">
      <c r="A19" s="3">
        <v>3</v>
      </c>
      <c r="B19" s="11">
        <v>1.02</v>
      </c>
      <c r="C19" s="3"/>
      <c r="D19" s="3"/>
      <c r="E19" s="3"/>
      <c r="F19" s="3"/>
      <c r="G19" s="3">
        <v>3</v>
      </c>
      <c r="H19" s="3">
        <f>(((1-(AVERAGE(B17:B19)/B15))*100)*B13/B11)*0.017-0.008</f>
        <v>0.24143103448275863</v>
      </c>
      <c r="I19" s="3"/>
      <c r="J19" s="3"/>
      <c r="K19" s="3"/>
    </row>
    <row r="20" spans="1:8" ht="13.5" thickBot="1">
      <c r="A20" s="3">
        <v>4</v>
      </c>
      <c r="B20" s="11">
        <v>1.06</v>
      </c>
      <c r="C20" s="3"/>
      <c r="D20" s="3"/>
      <c r="G20" s="3">
        <v>4</v>
      </c>
      <c r="H20" s="9">
        <f>(((1-(AVERAGE(B17:B20)/B15))*100)*B13/B11)*0.017-0.008</f>
        <v>0.24480172413793094</v>
      </c>
    </row>
    <row r="21" spans="1:8" ht="13.5" thickBot="1">
      <c r="A21" s="3">
        <v>5</v>
      </c>
      <c r="B21" s="11">
        <v>1.03</v>
      </c>
      <c r="C21" s="3"/>
      <c r="D21" s="3"/>
      <c r="G21" s="3">
        <v>5</v>
      </c>
      <c r="H21" s="9">
        <f>(((1-(AVERAGE(B17:B21)/B15))*100)*B13/B11)*0.017-0.008</f>
        <v>0.25086896551724114</v>
      </c>
    </row>
    <row r="22" spans="1:8" ht="13.5" thickBot="1">
      <c r="A22" s="3">
        <v>6</v>
      </c>
      <c r="B22" s="11">
        <v>1.06</v>
      </c>
      <c r="C22" s="3"/>
      <c r="D22" s="3"/>
      <c r="G22" s="3">
        <v>6</v>
      </c>
      <c r="H22" s="9">
        <f>(((1-(AVERAGE(B17:B22)/B15))*100)*B13/B11)*0.017-0.008</f>
        <v>0.25154310344827574</v>
      </c>
    </row>
    <row r="23" spans="1:8" ht="13.5" thickBot="1">
      <c r="A23" s="3">
        <v>7</v>
      </c>
      <c r="B23" s="11">
        <v>1.13</v>
      </c>
      <c r="C23" s="3"/>
      <c r="D23" s="3"/>
      <c r="G23" s="3">
        <v>7</v>
      </c>
      <c r="H23" s="9">
        <f>(((1-(AVERAGE(B17:B23)/B15))*100)*B13/B11)*0.017-0.008</f>
        <v>0.24528325123152706</v>
      </c>
    </row>
    <row r="24" spans="1:8" ht="13.5" thickBot="1">
      <c r="A24" s="3">
        <v>8</v>
      </c>
      <c r="B24" s="11">
        <v>1.14</v>
      </c>
      <c r="C24" s="3"/>
      <c r="D24" s="3"/>
      <c r="G24" s="3">
        <v>8</v>
      </c>
      <c r="H24" s="9">
        <f>(((1-(AVERAGE(B17:B24)/B15))*100)*B13/B11)*0.017-0.008</f>
        <v>0.2397456896551724</v>
      </c>
    </row>
    <row r="25" spans="1:8" ht="13.5" thickBot="1">
      <c r="A25" s="3">
        <v>9</v>
      </c>
      <c r="B25" s="11">
        <v>1.05</v>
      </c>
      <c r="C25" s="3"/>
      <c r="D25" s="3"/>
      <c r="E25" s="12"/>
      <c r="G25" s="3">
        <v>9</v>
      </c>
      <c r="H25" s="9">
        <f>(((1-(AVERAGE(B17:B25)/B15))*100)*B13/B11)*0.017-0.008</f>
        <v>0.2421800766283524</v>
      </c>
    </row>
    <row r="26" spans="1:8" ht="13.5" thickBot="1">
      <c r="A26" s="3">
        <v>10</v>
      </c>
      <c r="B26" s="11">
        <v>1.07</v>
      </c>
      <c r="C26" s="3"/>
      <c r="D26" s="3"/>
      <c r="G26" s="3">
        <v>10</v>
      </c>
      <c r="H26" s="9">
        <f>(((1-(AVERAGE(B17:B26)/B15))*100)*B13/B11)*0.017-0.008</f>
        <v>0.24277931034482753</v>
      </c>
    </row>
    <row r="27" spans="1:8" ht="13.5" thickBot="1">
      <c r="A27" s="3">
        <v>11</v>
      </c>
      <c r="B27" s="11">
        <v>1.08</v>
      </c>
      <c r="C27" s="3"/>
      <c r="D27" s="3"/>
      <c r="G27" s="3">
        <v>11</v>
      </c>
      <c r="H27" s="9">
        <f>(((1-(AVERAGE(B17:B27)/B15))*100)*B13/B11)*0.017-0.008</f>
        <v>0.24265673981191205</v>
      </c>
    </row>
    <row r="28" spans="1:8" ht="13.5" thickBot="1">
      <c r="A28" s="3">
        <v>12</v>
      </c>
      <c r="B28" s="11">
        <v>1.19</v>
      </c>
      <c r="C28" s="3"/>
      <c r="D28" s="3"/>
      <c r="G28" s="3">
        <v>12</v>
      </c>
      <c r="H28" s="9">
        <f>(((1-(AVERAGE(B17:B28)/B15))*100)*B13/B11)*0.017-0.008</f>
        <v>0.23637499999999992</v>
      </c>
    </row>
    <row r="29" spans="1:8" ht="13.5" thickBot="1">
      <c r="A29" s="3">
        <v>13</v>
      </c>
      <c r="B29" s="11">
        <v>1.08</v>
      </c>
      <c r="C29" s="3"/>
      <c r="D29" s="3"/>
      <c r="G29" s="3">
        <v>13</v>
      </c>
      <c r="H29" s="9">
        <f>(((1-(AVERAGE(B17:B29)/B15))*100)*B13/B11)*0.017-0.008</f>
        <v>0.236763925729443</v>
      </c>
    </row>
    <row r="30" spans="1:8" ht="13.5" thickBot="1">
      <c r="A30" s="3">
        <v>14</v>
      </c>
      <c r="B30" s="11">
        <v>1.18</v>
      </c>
      <c r="C30" s="3"/>
      <c r="D30" s="3"/>
      <c r="G30" s="3">
        <v>14</v>
      </c>
      <c r="H30" s="9">
        <f>(((1-(AVERAGE(B17:B30)/B15))*100)*B13/B11)*0.017-0.008</f>
        <v>0.2322820197044334</v>
      </c>
    </row>
    <row r="31" spans="1:8" ht="13.5" thickBot="1">
      <c r="A31" s="3">
        <v>15</v>
      </c>
      <c r="B31" s="11">
        <v>1.08</v>
      </c>
      <c r="C31" s="3"/>
      <c r="D31" s="3"/>
      <c r="G31" s="3">
        <v>15</v>
      </c>
      <c r="H31" s="9">
        <f>(((1-(AVERAGE(B17:B31)/B15))*100)*B13/B11)*0.017-0.008</f>
        <v>0.23289195402298846</v>
      </c>
    </row>
    <row r="32" spans="1:8" ht="13.5" thickBot="1">
      <c r="A32" s="3">
        <v>16</v>
      </c>
      <c r="B32" s="11">
        <v>1.17</v>
      </c>
      <c r="C32" s="3"/>
      <c r="D32" s="3"/>
      <c r="G32" s="3">
        <v>16</v>
      </c>
      <c r="H32" s="9">
        <f>(((1-(AVERAGE(B17:B32)/B15))*100)*B13/B11)*0.017-0.008</f>
        <v>0.22963362068965504</v>
      </c>
    </row>
    <row r="33" spans="1:8" ht="13.5" thickBot="1">
      <c r="A33" s="3">
        <v>17</v>
      </c>
      <c r="B33" s="11">
        <v>1.15</v>
      </c>
      <c r="C33" s="3"/>
      <c r="D33" s="3"/>
      <c r="G33" s="3">
        <v>17</v>
      </c>
      <c r="H33" s="9">
        <f>(((1-(AVERAGE(B17:B33)/B15))*100)*B13/B11)*0.017-0.008</f>
        <v>0.22755172413793107</v>
      </c>
    </row>
    <row r="34" spans="1:8" ht="13.5" thickBot="1">
      <c r="A34" s="3">
        <v>18</v>
      </c>
      <c r="B34" s="11">
        <v>1.23</v>
      </c>
      <c r="C34" s="3"/>
      <c r="D34" s="3"/>
      <c r="G34" s="3">
        <v>18</v>
      </c>
      <c r="H34" s="9">
        <f>(((1-(AVERAGE(B17:B34)/B15))*100)*B13/B11)*0.017-0.008</f>
        <v>0.22270498084291188</v>
      </c>
    </row>
    <row r="35" spans="1:8" ht="13.5" thickBot="1">
      <c r="A35" s="3">
        <v>19</v>
      </c>
      <c r="B35" s="11">
        <v>1.08</v>
      </c>
      <c r="C35" s="3"/>
      <c r="D35" s="3"/>
      <c r="G35" s="3">
        <v>19</v>
      </c>
      <c r="H35" s="9">
        <f>(((1-(AVERAGE(B17:B35)/B15))*100)*B13/B11)*0.017-0.008</f>
        <v>0.22369056261343</v>
      </c>
    </row>
    <row r="36" spans="1:8" ht="13.5" thickBot="1">
      <c r="A36" s="3">
        <v>20</v>
      </c>
      <c r="B36" s="11">
        <v>1.16</v>
      </c>
      <c r="C36" s="3"/>
      <c r="D36" s="3"/>
      <c r="G36" s="3">
        <v>20</v>
      </c>
      <c r="H36" s="9">
        <f>(((1-(AVERAGE(B17:B36)/B15))*100)*B13/B11)*0.017-0.008</f>
        <v>0.22188103448275848</v>
      </c>
    </row>
    <row r="37" spans="1:8" ht="13.5" thickBot="1">
      <c r="A37" s="3">
        <v>21</v>
      </c>
      <c r="B37" s="11">
        <v>1.16</v>
      </c>
      <c r="C37" s="3"/>
      <c r="D37" s="3"/>
      <c r="G37" s="3">
        <v>21</v>
      </c>
      <c r="H37" s="9">
        <f>(((1-(AVERAGE(B17:B37)/B15))*100)*B13/B11)*0.017-0.008</f>
        <v>0.22024384236453187</v>
      </c>
    </row>
    <row r="38" spans="1:8" ht="13.5" thickBot="1">
      <c r="A38" s="3">
        <v>22</v>
      </c>
      <c r="B38" s="11">
        <v>1.2</v>
      </c>
      <c r="C38" s="3"/>
      <c r="D38" s="3"/>
      <c r="G38" s="3">
        <v>22</v>
      </c>
      <c r="H38" s="9">
        <f>(((1-(AVERAGE(B17:B38)/B15))*100)*B13/B11)*0.017-0.008</f>
        <v>0.21752978056426323</v>
      </c>
    </row>
    <row r="39" spans="1:8" ht="13.5" thickBot="1">
      <c r="A39" s="3">
        <v>23</v>
      </c>
      <c r="B39" s="11">
        <v>1.17</v>
      </c>
      <c r="C39" s="3"/>
      <c r="D39" s="3"/>
      <c r="G39" s="3">
        <v>23</v>
      </c>
      <c r="H39" s="9">
        <f>(((1-(AVERAGE(B17:B39)/B15))*100)*B13/B11)*0.017-0.008</f>
        <v>0.21593103448275863</v>
      </c>
    </row>
    <row r="40" spans="1:8" ht="13.5" thickBot="1">
      <c r="A40" s="3">
        <v>24</v>
      </c>
      <c r="B40" s="11">
        <v>1.15</v>
      </c>
      <c r="C40" s="3"/>
      <c r="D40" s="3"/>
      <c r="G40" s="3">
        <v>24</v>
      </c>
      <c r="H40" s="9">
        <f>(((1-(AVERAGE(B17:B40)/B15))*100)*B13/B11)*0.017-0.008</f>
        <v>0.2150272988505747</v>
      </c>
    </row>
    <row r="41" spans="1:8" ht="13.5" thickBot="1">
      <c r="A41" s="3">
        <v>25</v>
      </c>
      <c r="B41" s="11">
        <v>1.12</v>
      </c>
      <c r="C41" s="3"/>
      <c r="D41" s="3"/>
      <c r="G41" s="3">
        <v>25</v>
      </c>
      <c r="H41" s="9">
        <f>(((1-(AVERAGE(B17:B41)/B15))*100)*B13/B11)*0.017-0.008</f>
        <v>0.21500482758620693</v>
      </c>
    </row>
    <row r="42" spans="1:8" ht="13.5" thickBot="1">
      <c r="A42" s="3">
        <v>26</v>
      </c>
      <c r="B42" s="11">
        <v>1.16</v>
      </c>
      <c r="C42" s="3"/>
      <c r="D42" s="3"/>
      <c r="G42" s="3">
        <v>26</v>
      </c>
      <c r="H42" s="9">
        <f>(((1-(AVERAGE(B17:B42)/B15))*100)*B13/B11)*0.017-0.008</f>
        <v>0.21394694960212207</v>
      </c>
    </row>
    <row r="43" spans="1:8" ht="13.5" thickBot="1">
      <c r="A43" s="3">
        <v>27</v>
      </c>
      <c r="B43" s="11">
        <v>1.05</v>
      </c>
      <c r="C43" s="3"/>
      <c r="D43" s="3"/>
      <c r="G43" s="3">
        <v>27</v>
      </c>
      <c r="H43" s="9">
        <f>(((1-(AVERAGE(B17:B43)/B15))*100)*B13/B11)*0.017-0.008</f>
        <v>0.21571392081736906</v>
      </c>
    </row>
    <row r="44" spans="1:8" ht="13.5" thickBot="1">
      <c r="A44" s="3">
        <v>28</v>
      </c>
      <c r="B44" s="11">
        <v>1.14</v>
      </c>
      <c r="C44" s="3"/>
      <c r="D44" s="3"/>
      <c r="G44" s="3">
        <v>28</v>
      </c>
      <c r="H44" s="9">
        <f>(((1-(AVERAGE(B17:B44)/B15))*100)*B13/B11)*0.017-0.008</f>
        <v>0.21518780788177333</v>
      </c>
    </row>
    <row r="45" spans="1:8" ht="13.5" thickBot="1">
      <c r="A45" s="3">
        <v>29</v>
      </c>
      <c r="B45" s="11">
        <v>1.12</v>
      </c>
      <c r="C45" s="3"/>
      <c r="D45" s="3"/>
      <c r="G45" s="3">
        <v>29</v>
      </c>
      <c r="H45" s="9">
        <f>(((1-(AVERAGE(B17:B45)/B15))*100)*B13/B11)*0.017-0.008</f>
        <v>0.21516290130796653</v>
      </c>
    </row>
    <row r="46" spans="1:8" ht="13.5" thickBot="1">
      <c r="A46" s="3">
        <v>30</v>
      </c>
      <c r="B46" s="11">
        <v>1.1</v>
      </c>
      <c r="C46" s="3"/>
      <c r="D46" s="3"/>
      <c r="G46" s="3">
        <v>30</v>
      </c>
      <c r="H46" s="9">
        <f>(((1-(AVERAGE(B17:B46)/B15))*100)*B13/B11)*0.017-0.008</f>
        <v>0.21558908045977013</v>
      </c>
    </row>
    <row r="47" spans="1:8" ht="13.5" thickBot="1">
      <c r="A47" s="3">
        <v>31</v>
      </c>
      <c r="B47" s="11">
        <v>1.1</v>
      </c>
      <c r="C47" s="3"/>
      <c r="D47" s="3"/>
      <c r="G47" s="3">
        <v>31</v>
      </c>
      <c r="H47" s="9">
        <f>(((1-(AVERAGE(B17:B47)/B15))*100)*B13/B11)*0.017-0.008</f>
        <v>0.21598776418242477</v>
      </c>
    </row>
    <row r="48" spans="1:8" ht="13.5" thickBot="1">
      <c r="A48" s="3">
        <v>32</v>
      </c>
      <c r="B48" s="11">
        <v>1.17</v>
      </c>
      <c r="C48" s="3"/>
      <c r="D48" s="3"/>
      <c r="G48" s="3">
        <v>32</v>
      </c>
      <c r="H48" s="9">
        <f>(((1-(AVERAGE(B17:B48)/B15))*100)*B13/B11)*0.017-0.008</f>
        <v>0.21488685344827563</v>
      </c>
    </row>
    <row r="49" spans="1:8" ht="13.5" thickBot="1">
      <c r="A49" s="3">
        <v>33</v>
      </c>
      <c r="B49" s="11">
        <v>1.13</v>
      </c>
      <c r="C49" s="3"/>
      <c r="D49" s="3"/>
      <c r="G49" s="3">
        <v>33</v>
      </c>
      <c r="H49" s="9">
        <f>(((1-(AVERAGE(B17:B49)/B15))*100)*B13/B11)*0.017-0.008</f>
        <v>0.21466980146290457</v>
      </c>
    </row>
    <row r="50" spans="1:8" ht="13.5" thickBot="1">
      <c r="A50" s="3">
        <v>34</v>
      </c>
      <c r="B50" s="11">
        <v>1.01</v>
      </c>
      <c r="C50" s="3"/>
      <c r="D50" s="3"/>
      <c r="G50" s="3">
        <v>34</v>
      </c>
      <c r="H50" s="9">
        <f>(((1-(AVERAGE(B17:B50)/B15))*100)*B13/B11)*0.017-0.008</f>
        <v>0.21684482758620674</v>
      </c>
    </row>
    <row r="51" spans="1:8" ht="13.5" thickBot="1">
      <c r="A51" s="3">
        <v>35</v>
      </c>
      <c r="B51" s="11">
        <v>1.05</v>
      </c>
      <c r="C51" s="3"/>
      <c r="D51" s="3"/>
      <c r="G51" s="3">
        <v>35</v>
      </c>
      <c r="H51" s="9">
        <f>(((1-(AVERAGE(B17:B51)/B15))*100)*B13/B11)*0.017-0.008</f>
        <v>0.21812512315270924</v>
      </c>
    </row>
    <row r="52" spans="1:8" ht="13.5" thickBot="1">
      <c r="A52" s="3">
        <v>36</v>
      </c>
      <c r="B52" s="11">
        <v>1.13</v>
      </c>
      <c r="C52" s="3"/>
      <c r="D52" s="3"/>
      <c r="G52" s="3">
        <v>36</v>
      </c>
      <c r="H52" s="9">
        <f>(((1-(AVERAGE(B17:B52)/B15))*100)*B13/B11)*0.017-0.008</f>
        <v>0.21783620689655153</v>
      </c>
    </row>
    <row r="53" spans="1:8" ht="13.5" thickBot="1">
      <c r="A53" s="3">
        <v>37</v>
      </c>
      <c r="B53" s="11">
        <v>1.06</v>
      </c>
      <c r="C53" s="3"/>
      <c r="D53" s="3"/>
      <c r="G53" s="3">
        <v>37</v>
      </c>
      <c r="H53" s="9">
        <f>(((1-(AVERAGE(B17:B53)/B15))*100)*B13/B11)*0.017-0.008</f>
        <v>0.21883830382106234</v>
      </c>
    </row>
    <row r="54" spans="1:8" ht="13.5" thickBot="1">
      <c r="A54" s="3">
        <v>38</v>
      </c>
      <c r="B54" s="11">
        <v>1.17</v>
      </c>
      <c r="C54" s="3"/>
      <c r="D54" s="3"/>
      <c r="G54" s="3">
        <v>38</v>
      </c>
      <c r="H54" s="9">
        <f>(((1-(AVERAGE(B17:B54)/B15))*100)*B13/B11)*0.017-0.008</f>
        <v>0.21783620689655153</v>
      </c>
    </row>
    <row r="55" spans="1:8" ht="13.5" thickBot="1">
      <c r="A55" s="3">
        <v>39</v>
      </c>
      <c r="B55" s="11">
        <v>1.1</v>
      </c>
      <c r="C55" s="3"/>
      <c r="D55" s="3"/>
      <c r="G55" s="3">
        <v>39</v>
      </c>
      <c r="H55" s="9">
        <f>(((1-(AVERAGE(B17:B55)/B15))*100)*B13/B11)*0.017-0.008</f>
        <v>0.2180954907161801</v>
      </c>
    </row>
    <row r="56" spans="1:8" ht="13.5" thickBot="1">
      <c r="A56" s="3">
        <v>40</v>
      </c>
      <c r="B56" s="11">
        <v>1.15</v>
      </c>
      <c r="C56" s="3"/>
      <c r="D56" s="3"/>
      <c r="G56" s="3">
        <v>40</v>
      </c>
      <c r="H56" s="9">
        <f>(((1-(AVERAGE(B17:B56)/B15))*100)*B13/B11)*0.017-0.008</f>
        <v>0.21749913793103415</v>
      </c>
    </row>
  </sheetData>
  <sheetProtection password="D88B" sheet="1" objects="1" scenarios="1" selectLockedCells="1"/>
  <hyperlinks>
    <hyperlink ref="B4" r:id="rId1" display="http://cesanluisobispo.ucdavis.edu/Viticulture/Paso_Panel.htm"/>
  </hyperlinks>
  <printOptions/>
  <pageMargins left="0.75" right="0.75" top="1" bottom="1" header="0.5" footer="0.5"/>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Luis Obispo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Battany</dc:creator>
  <cp:keywords/>
  <dc:description/>
  <cp:lastModifiedBy>M Battany</cp:lastModifiedBy>
  <dcterms:created xsi:type="dcterms:W3CDTF">2009-06-15T22:09:23Z</dcterms:created>
  <dcterms:modified xsi:type="dcterms:W3CDTF">2009-07-29T18:18:18Z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