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80" yWindow="0" windowWidth="26660" windowHeight="12480" activeTab="0"/>
  </bookViews>
  <sheets>
    <sheet name="Row application" sheetId="1" r:id="rId1"/>
    <sheet name="Field application" sheetId="2" r:id="rId2"/>
    <sheet name="Nutrient calculations" sheetId="3" r:id="rId3"/>
  </sheets>
  <definedNames>
    <definedName name="_xlnm.Print_Area" localSheetId="1">'Field application'!$A$2:$H$3</definedName>
    <definedName name="_xlnm.Print_Area" localSheetId="0">'Row application'!$A$1:$L$3</definedName>
  </definedNames>
  <calcPr fullCalcOnLoad="1"/>
</workbook>
</file>

<file path=xl/sharedStrings.xml><?xml version="1.0" encoding="utf-8"?>
<sst xmlns="http://schemas.openxmlformats.org/spreadsheetml/2006/main" count="81" uniqueCount="72">
  <si>
    <t>Field Name</t>
  </si>
  <si>
    <t>Cubic Yards/ Acre</t>
  </si>
  <si>
    <t>Vine Row Spacing (Ft.)</t>
  </si>
  <si>
    <t>Total Cubic Yards Needed</t>
  </si>
  <si>
    <t>Cubic yards per Acre</t>
  </si>
  <si>
    <t>Cost per Acre</t>
  </si>
  <si>
    <t>Vine Row Swath (Ft.)</t>
  </si>
  <si>
    <t xml:space="preserve">Total number of "treated acres" that mulch will be applied to </t>
  </si>
  <si>
    <t>Cost per Cubic Yard Delivered</t>
  </si>
  <si>
    <t>My Vineyard</t>
  </si>
  <si>
    <t>Cubic Yards for Total Vineyard</t>
  </si>
  <si>
    <t>Will Bakx</t>
  </si>
  <si>
    <t>Sonoma Compost Co.</t>
  </si>
  <si>
    <t>707 664 9113</t>
  </si>
  <si>
    <t>Number of acres you want to put mulch/compost on</t>
  </si>
  <si>
    <t>Change info in these cells only</t>
  </si>
  <si>
    <t>square feet</t>
  </si>
  <si>
    <t>Acreage</t>
  </si>
  <si>
    <t>Note: 1 acre is 43,560 square feet.  For e.g. 1500 square feet enter (not copy) the number from cell E7 below (.0344) in C3</t>
  </si>
  <si>
    <t>Note: 1 acre is 43,560 square feet.  For e.g. 1500 square feet enter (not copy) the number from cell J8 below (.0344) in cell E3</t>
  </si>
  <si>
    <t>Nitrogen</t>
  </si>
  <si>
    <t>Total N Applied</t>
  </si>
  <si>
    <t>Total From 2 Years Ago</t>
  </si>
  <si>
    <t>Rate Applied  T/Ac</t>
  </si>
  <si>
    <t>Availability of Nutrient Based On Time Of Application Before Planting</t>
  </si>
  <si>
    <t>1 Month Before</t>
  </si>
  <si>
    <t>3 Months Before</t>
  </si>
  <si>
    <t>6 Months Before</t>
  </si>
  <si>
    <t>N</t>
  </si>
  <si>
    <t>1=100%</t>
  </si>
  <si>
    <t>T-2</t>
  </si>
  <si>
    <t>T-3</t>
  </si>
  <si>
    <t>Nitrogen Availability Based On Application Method</t>
  </si>
  <si>
    <t>Injected</t>
  </si>
  <si>
    <t>Worked In, Or Rained On Same day</t>
  </si>
  <si>
    <t>Worked In, Or Rained On Next day</t>
  </si>
  <si>
    <t>Left on Surface For More Than 2 Days</t>
  </si>
  <si>
    <t>Total Available N/Ac</t>
  </si>
  <si>
    <t>Availability Application Method (T-3)</t>
  </si>
  <si>
    <t>Availability    (T- 2)</t>
  </si>
  <si>
    <t>Available from Last Year</t>
  </si>
  <si>
    <t>Loamy Sands and Sandy Loams</t>
  </si>
  <si>
    <t>Loams ansd Silt Loams</t>
  </si>
  <si>
    <t>Silty Clay Loams and Clay Loams</t>
  </si>
  <si>
    <t>Texture</t>
  </si>
  <si>
    <t>Pounds of N Released Per Acre for Each 1% of SOM</t>
  </si>
  <si>
    <t>Existing Soil Organic Matter (SOM)</t>
  </si>
  <si>
    <t>10 to 20</t>
  </si>
  <si>
    <t>15 to 30</t>
  </si>
  <si>
    <t>40 to 60</t>
  </si>
  <si>
    <t>Example: A clay soil with a SOM of 2.5% will release approximately 10 lbs of N for each 1% of SOM or a total of 25 lbs/Ac</t>
  </si>
  <si>
    <t>Total N Available</t>
  </si>
  <si>
    <t>Available from 2 Years ago</t>
  </si>
  <si>
    <t>Method</t>
  </si>
  <si>
    <t>LBS/ton*</t>
  </si>
  <si>
    <t>* From Lab Report</t>
  </si>
  <si>
    <t>Total N From Last Year</t>
  </si>
  <si>
    <t>From Existing SOM**</t>
  </si>
  <si>
    <t>** line 36 below</t>
  </si>
  <si>
    <t>Mulch/Compost Calculations.  Only change in the yellow cells</t>
  </si>
  <si>
    <t>Number of Vineyard Acres that you want to treat</t>
  </si>
  <si>
    <t>Percent of one Vineyard Acre that will be treated</t>
  </si>
  <si>
    <t>Depth of Mulch/ Compost to be Applied (In.)</t>
  </si>
  <si>
    <t>Product Cost/ Acre</t>
  </si>
  <si>
    <t>Total Product Cost for Vineyard</t>
  </si>
  <si>
    <t xml:space="preserve">Mulch/Compost Calculations. </t>
  </si>
  <si>
    <t xml:space="preserve">Mulch/compost calculations. </t>
  </si>
  <si>
    <t>Product depth (In.)</t>
  </si>
  <si>
    <t>Total Cost of Mulch/ Compost needed for Total Vineyard</t>
  </si>
  <si>
    <t>Cost per Cubic Yard*</t>
  </si>
  <si>
    <t>* Delivery Included</t>
  </si>
  <si>
    <t>Use either H7 and J7, or K7, but not both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</si>
</sst>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/yyyy"/>
  </numFmts>
  <fonts count="4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4"/>
      <name val="Geneva"/>
      <family val="0"/>
    </font>
    <font>
      <sz val="9"/>
      <color indexed="19"/>
      <name val="Geneva"/>
      <family val="0"/>
    </font>
    <font>
      <b/>
      <sz val="9"/>
      <color indexed="19"/>
      <name val="Geneva"/>
      <family val="0"/>
    </font>
    <font>
      <b/>
      <sz val="12"/>
      <name val="Geneva"/>
      <family val="0"/>
    </font>
    <font>
      <sz val="16"/>
      <name val="Geneva"/>
      <family val="0"/>
    </font>
    <font>
      <sz val="8"/>
      <name val="Verdan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b/>
      <sz val="20"/>
      <name val="Geneva"/>
      <family val="0"/>
    </font>
    <font>
      <sz val="12"/>
      <name val="Genev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4" fillId="0" borderId="0" xfId="0" applyFont="1" applyAlignment="1">
      <alignment vertical="center"/>
    </xf>
    <xf numFmtId="164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/>
    </xf>
    <xf numFmtId="10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164" fontId="0" fillId="33" borderId="10" xfId="0" applyNumberFormat="1" applyFont="1" applyFill="1" applyBorder="1" applyAlignment="1">
      <alignment horizontal="center"/>
    </xf>
    <xf numFmtId="0" fontId="8" fillId="33" borderId="0" xfId="0" applyFont="1" applyFill="1" applyAlignment="1">
      <alignment/>
    </xf>
    <xf numFmtId="0" fontId="0" fillId="33" borderId="0" xfId="0" applyFill="1" applyAlignment="1">
      <alignment/>
    </xf>
    <xf numFmtId="164" fontId="0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11" xfId="0" applyBorder="1" applyAlignment="1">
      <alignment/>
    </xf>
    <xf numFmtId="0" fontId="12" fillId="0" borderId="0" xfId="0" applyFont="1" applyAlignment="1">
      <alignment vertical="center"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wrapText="1"/>
    </xf>
    <xf numFmtId="0" fontId="13" fillId="34" borderId="10" xfId="0" applyFont="1" applyFill="1" applyBorder="1" applyAlignment="1">
      <alignment horizontal="center" wrapText="1"/>
    </xf>
    <xf numFmtId="0" fontId="13" fillId="3" borderId="10" xfId="0" applyFont="1" applyFill="1" applyBorder="1" applyAlignment="1">
      <alignment horizontal="center" wrapText="1"/>
    </xf>
    <xf numFmtId="0" fontId="13" fillId="4" borderId="10" xfId="0" applyFont="1" applyFill="1" applyBorder="1" applyAlignment="1">
      <alignment horizontal="center" wrapText="1"/>
    </xf>
    <xf numFmtId="0" fontId="13" fillId="35" borderId="10" xfId="0" applyFont="1" applyFill="1" applyBorder="1" applyAlignment="1">
      <alignment horizontal="center"/>
    </xf>
    <xf numFmtId="0" fontId="13" fillId="34" borderId="0" xfId="0" applyFont="1" applyFill="1" applyAlignment="1">
      <alignment/>
    </xf>
    <xf numFmtId="0" fontId="13" fillId="0" borderId="20" xfId="0" applyFont="1" applyBorder="1" applyAlignment="1">
      <alignment/>
    </xf>
    <xf numFmtId="0" fontId="13" fillId="0" borderId="11" xfId="0" applyFont="1" applyBorder="1" applyAlignment="1">
      <alignment/>
    </xf>
    <xf numFmtId="0" fontId="13" fillId="3" borderId="0" xfId="0" applyFont="1" applyFill="1" applyAlignment="1">
      <alignment/>
    </xf>
    <xf numFmtId="0" fontId="13" fillId="0" borderId="21" xfId="0" applyFont="1" applyBorder="1" applyAlignment="1">
      <alignment/>
    </xf>
    <xf numFmtId="0" fontId="13" fillId="4" borderId="0" xfId="0" applyFont="1" applyFill="1" applyAlignment="1">
      <alignment/>
    </xf>
    <xf numFmtId="0" fontId="1" fillId="36" borderId="10" xfId="0" applyFont="1" applyFill="1" applyBorder="1" applyAlignment="1">
      <alignment wrapText="1"/>
    </xf>
    <xf numFmtId="0" fontId="1" fillId="36" borderId="10" xfId="0" applyFont="1" applyFill="1" applyBorder="1" applyAlignment="1">
      <alignment vertical="center" wrapText="1"/>
    </xf>
    <xf numFmtId="0" fontId="1" fillId="36" borderId="10" xfId="0" applyFont="1" applyFill="1" applyBorder="1" applyAlignment="1">
      <alignment horizontal="center" vertical="center" wrapText="1"/>
    </xf>
    <xf numFmtId="1" fontId="13" fillId="0" borderId="0" xfId="0" applyNumberFormat="1" applyFont="1" applyAlignment="1">
      <alignment/>
    </xf>
    <xf numFmtId="0" fontId="13" fillId="0" borderId="20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0" xfId="0" applyFont="1" applyAlignment="1">
      <alignment wrapText="1" shrinkToFit="1"/>
    </xf>
    <xf numFmtId="0" fontId="13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12</xdr:row>
      <xdr:rowOff>0</xdr:rowOff>
    </xdr:from>
    <xdr:to>
      <xdr:col>3</xdr:col>
      <xdr:colOff>542925</xdr:colOff>
      <xdr:row>23</xdr:row>
      <xdr:rowOff>38100</xdr:rowOff>
    </xdr:to>
    <xdr:pic>
      <xdr:nvPicPr>
        <xdr:cNvPr id="1" name="Picture 1" descr="SCC LOGO letterhead Transparen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3000375"/>
          <a:ext cx="221932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="125" zoomScaleNormal="125" workbookViewId="0" topLeftCell="A1">
      <selection activeCell="E21" sqref="E21"/>
    </sheetView>
  </sheetViews>
  <sheetFormatPr defaultColWidth="11.00390625" defaultRowHeight="12"/>
  <cols>
    <col min="6" max="6" width="13.375" style="0" customWidth="1"/>
  </cols>
  <sheetData>
    <row r="1" spans="1:13" ht="30" customHeight="1">
      <c r="A1" s="7"/>
      <c r="B1" s="7"/>
      <c r="C1" s="7"/>
      <c r="D1" s="5" t="s">
        <v>65</v>
      </c>
      <c r="E1" s="12"/>
      <c r="F1" s="12"/>
      <c r="G1" s="12"/>
      <c r="H1" s="12"/>
      <c r="I1" s="12"/>
      <c r="J1" s="12"/>
      <c r="K1" s="12"/>
      <c r="L1" s="12"/>
      <c r="M1" s="9"/>
    </row>
    <row r="2" spans="1:13" s="2" customFormat="1" ht="64.5">
      <c r="A2" s="2" t="s">
        <v>0</v>
      </c>
      <c r="B2" s="2" t="s">
        <v>6</v>
      </c>
      <c r="C2" s="2" t="s">
        <v>2</v>
      </c>
      <c r="D2" s="51" t="s">
        <v>61</v>
      </c>
      <c r="E2" s="13" t="s">
        <v>60</v>
      </c>
      <c r="F2" s="52" t="s">
        <v>7</v>
      </c>
      <c r="G2" s="2" t="s">
        <v>62</v>
      </c>
      <c r="H2" s="2" t="s">
        <v>8</v>
      </c>
      <c r="I2" s="53" t="s">
        <v>1</v>
      </c>
      <c r="J2" s="53" t="s">
        <v>3</v>
      </c>
      <c r="K2" s="53" t="s">
        <v>63</v>
      </c>
      <c r="L2" s="53" t="s">
        <v>64</v>
      </c>
      <c r="M2" s="10"/>
    </row>
    <row r="3" spans="1:13" s="3" customFormat="1" ht="12.75">
      <c r="A3" s="27" t="s">
        <v>9</v>
      </c>
      <c r="B3" s="27">
        <v>0.75</v>
      </c>
      <c r="C3" s="27">
        <v>3</v>
      </c>
      <c r="D3" s="15">
        <f>(B3/C3)</f>
        <v>0.25</v>
      </c>
      <c r="E3" s="33">
        <v>10</v>
      </c>
      <c r="F3" s="16">
        <f>(D3*E3)</f>
        <v>2.5</v>
      </c>
      <c r="G3" s="27">
        <v>1</v>
      </c>
      <c r="H3" s="29">
        <v>12</v>
      </c>
      <c r="I3" s="14">
        <f>(B3*G3*43560)/(12*C3*27)</f>
        <v>33.611111111111114</v>
      </c>
      <c r="J3" s="14">
        <f>I3*E3</f>
        <v>336.11111111111114</v>
      </c>
      <c r="K3" s="17">
        <f>I3*H3</f>
        <v>403.33333333333337</v>
      </c>
      <c r="L3" s="17">
        <f>J3*H3</f>
        <v>4033.333333333334</v>
      </c>
      <c r="M3" s="11"/>
    </row>
    <row r="5" spans="1:3" ht="15.75">
      <c r="A5" s="18" t="s">
        <v>12</v>
      </c>
      <c r="B5" s="21"/>
      <c r="C5" s="22"/>
    </row>
    <row r="6" spans="1:6" ht="15.75">
      <c r="A6" s="19" t="s">
        <v>11</v>
      </c>
      <c r="B6" s="23"/>
      <c r="C6" s="24"/>
      <c r="F6" t="s">
        <v>19</v>
      </c>
    </row>
    <row r="7" spans="1:10" ht="15.75">
      <c r="A7" s="20" t="s">
        <v>13</v>
      </c>
      <c r="B7" s="25"/>
      <c r="C7" s="26"/>
      <c r="H7" t="s">
        <v>16</v>
      </c>
      <c r="J7" t="s">
        <v>17</v>
      </c>
    </row>
    <row r="8" spans="8:10" ht="12.75">
      <c r="H8" s="33">
        <v>1500</v>
      </c>
      <c r="I8" s="34">
        <v>43560</v>
      </c>
      <c r="J8">
        <f>(H8/I8)</f>
        <v>0.03443526170798898</v>
      </c>
    </row>
    <row r="10" spans="4:7" ht="21">
      <c r="D10" s="30" t="s">
        <v>15</v>
      </c>
      <c r="E10" s="31"/>
      <c r="F10" s="31"/>
      <c r="G10" s="31"/>
    </row>
    <row r="14" ht="12">
      <c r="F14" s="9"/>
    </row>
  </sheetData>
  <sheetProtection/>
  <printOptions/>
  <pageMargins left="0.75" right="0.75" top="1" bottom="1" header="0.5" footer="0.5"/>
  <pageSetup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"/>
  <sheetViews>
    <sheetView zoomScale="150" zoomScaleNormal="150" workbookViewId="0" topLeftCell="A2">
      <selection activeCell="D6" sqref="D6"/>
    </sheetView>
  </sheetViews>
  <sheetFormatPr defaultColWidth="11.00390625" defaultRowHeight="12"/>
  <cols>
    <col min="1" max="1" width="12.50390625" style="0" customWidth="1"/>
    <col min="2" max="2" width="14.625" style="0" customWidth="1"/>
    <col min="3" max="3" width="15.875" style="0" customWidth="1"/>
    <col min="4" max="4" width="13.625" style="0" customWidth="1"/>
    <col min="5" max="6" width="11.00390625" style="0" bestFit="1" customWidth="1"/>
    <col min="7" max="7" width="16.00390625" style="0" customWidth="1"/>
    <col min="8" max="8" width="20.125" style="0" customWidth="1"/>
  </cols>
  <sheetData>
    <row r="1" ht="27" customHeight="1">
      <c r="B1" s="5" t="s">
        <v>66</v>
      </c>
    </row>
    <row r="2" spans="1:8" s="1" customFormat="1" ht="39">
      <c r="A2" s="2" t="s">
        <v>0</v>
      </c>
      <c r="B2" s="2" t="s">
        <v>67</v>
      </c>
      <c r="C2" s="2" t="s">
        <v>14</v>
      </c>
      <c r="D2" s="2" t="s">
        <v>69</v>
      </c>
      <c r="E2" s="53" t="s">
        <v>4</v>
      </c>
      <c r="F2" s="53" t="s">
        <v>10</v>
      </c>
      <c r="G2" s="53" t="s">
        <v>5</v>
      </c>
      <c r="H2" s="53" t="s">
        <v>68</v>
      </c>
    </row>
    <row r="3" spans="1:8" s="7" customFormat="1" ht="12.75">
      <c r="A3" s="4" t="s">
        <v>9</v>
      </c>
      <c r="B3" s="28">
        <v>0.25</v>
      </c>
      <c r="C3" s="28">
        <v>3</v>
      </c>
      <c r="D3" s="32">
        <v>19</v>
      </c>
      <c r="E3" s="4">
        <f>(B3/12)*43560/27</f>
        <v>33.611111111111114</v>
      </c>
      <c r="F3" s="4">
        <f>E3*C3</f>
        <v>100.83333333333334</v>
      </c>
      <c r="G3" s="6">
        <f>E3*D3</f>
        <v>638.6111111111112</v>
      </c>
      <c r="H3" s="6">
        <f>G3*C3</f>
        <v>1915.8333333333335</v>
      </c>
    </row>
    <row r="5" ht="12.75">
      <c r="A5" t="s">
        <v>18</v>
      </c>
    </row>
    <row r="6" spans="3:5" ht="12.75">
      <c r="C6" t="s">
        <v>16</v>
      </c>
      <c r="E6" t="s">
        <v>17</v>
      </c>
    </row>
    <row r="7" spans="3:5" ht="12.75">
      <c r="C7" s="33">
        <v>1500</v>
      </c>
      <c r="D7" s="34">
        <v>43560</v>
      </c>
      <c r="E7">
        <f>(C7/D7)</f>
        <v>0.03443526170798898</v>
      </c>
    </row>
    <row r="8" ht="12.75">
      <c r="D8" s="34"/>
    </row>
    <row r="9" spans="2:5" ht="21">
      <c r="B9" s="8"/>
      <c r="C9" s="30" t="s">
        <v>15</v>
      </c>
      <c r="D9" s="31"/>
      <c r="E9" s="31"/>
    </row>
    <row r="11" ht="12.75">
      <c r="A11" t="s">
        <v>70</v>
      </c>
    </row>
  </sheetData>
  <sheetProtection/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6">
      <selection activeCell="L21" sqref="L21"/>
    </sheetView>
  </sheetViews>
  <sheetFormatPr defaultColWidth="11.00390625" defaultRowHeight="12"/>
  <cols>
    <col min="3" max="3" width="13.125" style="0" customWidth="1"/>
    <col min="4" max="4" width="9.375" style="0" customWidth="1"/>
    <col min="5" max="5" width="14.00390625" style="0" customWidth="1"/>
  </cols>
  <sheetData>
    <row r="1" spans="4:11" ht="27.75">
      <c r="D1" s="36" t="s">
        <v>59</v>
      </c>
      <c r="E1" s="12"/>
      <c r="F1" s="12"/>
      <c r="G1" s="12"/>
      <c r="H1" s="12"/>
      <c r="I1" s="12"/>
      <c r="J1" s="12"/>
      <c r="K1" s="12"/>
    </row>
    <row r="4" spans="1:12" ht="15.75">
      <c r="A4" s="37" t="s">
        <v>20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1:12" ht="15.7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</row>
    <row r="6" spans="1:12" ht="63.75">
      <c r="A6" s="39" t="s">
        <v>54</v>
      </c>
      <c r="B6" s="40" t="s">
        <v>23</v>
      </c>
      <c r="C6" s="40" t="s">
        <v>21</v>
      </c>
      <c r="D6" s="41" t="s">
        <v>39</v>
      </c>
      <c r="E6" s="42" t="s">
        <v>38</v>
      </c>
      <c r="F6" s="40" t="s">
        <v>37</v>
      </c>
      <c r="G6" s="40" t="s">
        <v>56</v>
      </c>
      <c r="H6" s="40" t="s">
        <v>40</v>
      </c>
      <c r="I6" s="40" t="s">
        <v>22</v>
      </c>
      <c r="J6" s="40" t="s">
        <v>52</v>
      </c>
      <c r="K6" s="43" t="s">
        <v>57</v>
      </c>
      <c r="L6" s="40" t="s">
        <v>51</v>
      </c>
    </row>
    <row r="7" spans="1:12" ht="15.75">
      <c r="A7" s="44">
        <v>28</v>
      </c>
      <c r="B7" s="44">
        <v>5</v>
      </c>
      <c r="C7" s="39">
        <f>(A7*B7)</f>
        <v>140</v>
      </c>
      <c r="D7" s="44">
        <v>0.5</v>
      </c>
      <c r="E7" s="44">
        <v>0.8</v>
      </c>
      <c r="F7" s="39">
        <f>C7*D7*E7</f>
        <v>56</v>
      </c>
      <c r="G7" s="44">
        <v>28</v>
      </c>
      <c r="H7" s="39">
        <f>G7*0.15</f>
        <v>4.2</v>
      </c>
      <c r="I7" s="44">
        <v>56</v>
      </c>
      <c r="J7" s="39">
        <f>I7*0.05</f>
        <v>2.8000000000000003</v>
      </c>
      <c r="K7" s="39"/>
      <c r="L7" s="39">
        <f>SUM(F7+H7+J7+K7)</f>
        <v>63</v>
      </c>
    </row>
    <row r="8" spans="1:12" ht="15.75">
      <c r="A8" s="38" t="s">
        <v>55</v>
      </c>
      <c r="B8" s="38"/>
      <c r="C8" s="38"/>
      <c r="D8" s="38"/>
      <c r="E8" s="38"/>
      <c r="F8" s="38"/>
      <c r="G8" s="38"/>
      <c r="H8" s="38"/>
      <c r="I8" s="38"/>
      <c r="J8" s="38"/>
      <c r="K8" s="38">
        <v>25</v>
      </c>
      <c r="L8" s="38"/>
    </row>
    <row r="9" spans="1:12" ht="15.75">
      <c r="A9" s="38" t="s">
        <v>58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</row>
    <row r="10" spans="1:12" ht="15.75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</row>
    <row r="11" spans="1:12" ht="15.7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</row>
    <row r="12" spans="1:12" ht="15.75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</row>
    <row r="13" spans="1:12" ht="15.75">
      <c r="A13" s="45" t="s">
        <v>30</v>
      </c>
      <c r="B13" s="45"/>
      <c r="C13" s="45" t="s">
        <v>24</v>
      </c>
      <c r="D13" s="45"/>
      <c r="E13" s="45"/>
      <c r="F13" s="45"/>
      <c r="G13" s="45"/>
      <c r="H13" s="45"/>
      <c r="I13" s="38"/>
      <c r="J13" s="38"/>
      <c r="K13" s="38"/>
      <c r="L13" s="38"/>
    </row>
    <row r="14" spans="1:12" ht="15.75">
      <c r="A14" s="38"/>
      <c r="B14" s="38"/>
      <c r="C14" s="38"/>
      <c r="D14" s="46"/>
      <c r="E14" s="47"/>
      <c r="F14" s="39" t="s">
        <v>28</v>
      </c>
      <c r="G14" s="38"/>
      <c r="H14" s="38"/>
      <c r="I14" s="38"/>
      <c r="J14" s="38"/>
      <c r="K14" s="38"/>
      <c r="L14" s="38"/>
    </row>
    <row r="15" spans="1:12" ht="15.75">
      <c r="A15" s="38"/>
      <c r="B15" s="38"/>
      <c r="C15" s="38"/>
      <c r="D15" s="55" t="s">
        <v>25</v>
      </c>
      <c r="E15" s="56"/>
      <c r="F15" s="39">
        <v>0.5</v>
      </c>
      <c r="G15" s="38"/>
      <c r="H15" s="38"/>
      <c r="I15" s="38"/>
      <c r="J15" s="38"/>
      <c r="K15" s="38"/>
      <c r="L15" s="38"/>
    </row>
    <row r="16" spans="1:12" ht="15.75">
      <c r="A16" s="38"/>
      <c r="B16" s="38"/>
      <c r="C16" s="38"/>
      <c r="D16" s="55" t="s">
        <v>26</v>
      </c>
      <c r="E16" s="56"/>
      <c r="F16" s="39">
        <v>0.4</v>
      </c>
      <c r="G16" s="38"/>
      <c r="H16" s="38"/>
      <c r="I16" s="38"/>
      <c r="J16" s="38"/>
      <c r="K16" s="38"/>
      <c r="L16" s="38"/>
    </row>
    <row r="17" spans="1:12" ht="15.75">
      <c r="A17" s="38"/>
      <c r="B17" s="38"/>
      <c r="C17" s="38"/>
      <c r="D17" s="55" t="s">
        <v>27</v>
      </c>
      <c r="E17" s="56"/>
      <c r="F17" s="39">
        <v>0.25</v>
      </c>
      <c r="G17" s="38"/>
      <c r="H17" s="38"/>
      <c r="I17" s="38"/>
      <c r="J17" s="38"/>
      <c r="K17" s="38"/>
      <c r="L17" s="38"/>
    </row>
    <row r="18" spans="1:12" ht="15.75">
      <c r="A18" s="38"/>
      <c r="B18" s="38"/>
      <c r="C18" s="38"/>
      <c r="D18" s="38" t="s">
        <v>29</v>
      </c>
      <c r="E18" s="38"/>
      <c r="F18" s="38"/>
      <c r="G18" s="38"/>
      <c r="H18" s="38"/>
      <c r="I18" s="38"/>
      <c r="J18" s="38"/>
      <c r="K18" s="38"/>
      <c r="L18" s="38"/>
    </row>
    <row r="19" spans="1:12" ht="15.75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</row>
    <row r="20" spans="1:12" ht="15.75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</row>
    <row r="21" spans="1:12" ht="15.75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</row>
    <row r="22" spans="1:12" ht="15.75">
      <c r="A22" s="48" t="s">
        <v>31</v>
      </c>
      <c r="B22" s="48" t="s">
        <v>32</v>
      </c>
      <c r="C22" s="48"/>
      <c r="D22" s="48"/>
      <c r="E22" s="48"/>
      <c r="F22" s="48"/>
      <c r="G22" s="38"/>
      <c r="H22" s="38"/>
      <c r="I22" s="38"/>
      <c r="J22" s="38"/>
      <c r="K22" s="38"/>
      <c r="L22" s="38"/>
    </row>
    <row r="23" spans="1:12" ht="15.75">
      <c r="A23" s="46"/>
      <c r="B23" s="49" t="s">
        <v>53</v>
      </c>
      <c r="C23" s="49"/>
      <c r="D23" s="35"/>
      <c r="E23" s="39" t="s">
        <v>28</v>
      </c>
      <c r="F23" s="38"/>
      <c r="G23" s="38"/>
      <c r="H23" s="38"/>
      <c r="I23" s="38"/>
      <c r="J23" s="38"/>
      <c r="K23" s="38"/>
      <c r="L23" s="38"/>
    </row>
    <row r="24" spans="1:12" ht="15.75">
      <c r="A24" s="46" t="s">
        <v>33</v>
      </c>
      <c r="B24" s="49"/>
      <c r="C24" s="49"/>
      <c r="D24" s="35"/>
      <c r="E24" s="39">
        <v>1</v>
      </c>
      <c r="F24" s="38"/>
      <c r="G24" s="38"/>
      <c r="H24" s="38"/>
      <c r="I24" s="38"/>
      <c r="J24" s="38"/>
      <c r="K24" s="38"/>
      <c r="L24" s="38"/>
    </row>
    <row r="25" spans="1:12" ht="15.75">
      <c r="A25" s="46" t="s">
        <v>34</v>
      </c>
      <c r="B25" s="49"/>
      <c r="C25" s="49"/>
      <c r="D25" s="35"/>
      <c r="E25" s="39">
        <v>0.8</v>
      </c>
      <c r="F25" s="38"/>
      <c r="G25" s="38"/>
      <c r="H25" s="38"/>
      <c r="I25" s="38"/>
      <c r="J25" s="38"/>
      <c r="K25" s="38"/>
      <c r="L25" s="38"/>
    </row>
    <row r="26" spans="1:12" ht="15.75">
      <c r="A26" s="46" t="s">
        <v>35</v>
      </c>
      <c r="B26" s="49"/>
      <c r="C26" s="49"/>
      <c r="D26" s="35"/>
      <c r="E26" s="39">
        <v>0.7</v>
      </c>
      <c r="F26" s="38"/>
      <c r="G26" s="38"/>
      <c r="H26" s="38"/>
      <c r="I26" s="38"/>
      <c r="J26" s="38"/>
      <c r="K26" s="38"/>
      <c r="L26" s="38"/>
    </row>
    <row r="27" spans="1:12" ht="15.75">
      <c r="A27" s="46" t="s">
        <v>36</v>
      </c>
      <c r="B27" s="49"/>
      <c r="C27" s="49"/>
      <c r="D27" s="35"/>
      <c r="E27" s="39">
        <v>0.6</v>
      </c>
      <c r="F27" s="38"/>
      <c r="G27" s="38"/>
      <c r="H27" s="38"/>
      <c r="I27" s="38"/>
      <c r="J27" s="38"/>
      <c r="K27" s="38"/>
      <c r="L27" s="38"/>
    </row>
    <row r="28" spans="1:12" ht="15.75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</row>
    <row r="29" spans="1:12" ht="15.75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</row>
    <row r="30" spans="1:12" ht="15.75">
      <c r="A30" s="38" t="s">
        <v>46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</row>
    <row r="31" spans="1:12" ht="34.5" customHeight="1">
      <c r="A31" s="38" t="s">
        <v>44</v>
      </c>
      <c r="B31" s="38"/>
      <c r="C31" s="38"/>
      <c r="D31" s="57" t="s">
        <v>45</v>
      </c>
      <c r="E31" s="57"/>
      <c r="F31" s="38"/>
      <c r="G31" s="38"/>
      <c r="H31" s="38"/>
      <c r="I31" s="38"/>
      <c r="J31" s="38"/>
      <c r="K31" s="38"/>
      <c r="L31" s="38"/>
    </row>
    <row r="32" spans="1:12" ht="15.75">
      <c r="A32" s="38" t="s">
        <v>41</v>
      </c>
      <c r="B32" s="38"/>
      <c r="C32" s="38"/>
      <c r="D32" s="58" t="s">
        <v>49</v>
      </c>
      <c r="E32" s="58"/>
      <c r="F32" s="38"/>
      <c r="G32" s="38"/>
      <c r="H32" s="38"/>
      <c r="I32" s="38"/>
      <c r="J32" s="38"/>
      <c r="K32" s="38"/>
      <c r="L32" s="38"/>
    </row>
    <row r="33" spans="1:12" ht="15.75">
      <c r="A33" s="38" t="s">
        <v>42</v>
      </c>
      <c r="B33" s="38"/>
      <c r="C33" s="38"/>
      <c r="D33" s="58" t="s">
        <v>48</v>
      </c>
      <c r="E33" s="58"/>
      <c r="F33" s="38"/>
      <c r="G33" s="38"/>
      <c r="H33" s="38"/>
      <c r="I33" s="38"/>
      <c r="J33" s="38"/>
      <c r="K33" s="38"/>
      <c r="L33" s="38"/>
    </row>
    <row r="34" spans="1:12" ht="15.75">
      <c r="A34" s="38" t="s">
        <v>43</v>
      </c>
      <c r="B34" s="38"/>
      <c r="C34" s="38"/>
      <c r="D34" s="54" t="s">
        <v>47</v>
      </c>
      <c r="E34" s="54"/>
      <c r="F34" s="38"/>
      <c r="G34" s="38"/>
      <c r="H34" s="38"/>
      <c r="I34" s="38"/>
      <c r="J34" s="38"/>
      <c r="K34" s="38"/>
      <c r="L34" s="38"/>
    </row>
    <row r="35" spans="1:12" ht="15.7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</row>
    <row r="36" spans="1:12" ht="15.75">
      <c r="A36" s="50" t="s">
        <v>50</v>
      </c>
      <c r="B36" s="50"/>
      <c r="C36" s="50"/>
      <c r="D36" s="50"/>
      <c r="E36" s="50"/>
      <c r="F36" s="50"/>
      <c r="G36" s="50"/>
      <c r="H36" s="50"/>
      <c r="I36" s="50"/>
      <c r="J36" s="38"/>
      <c r="K36" s="38"/>
      <c r="L36" s="38"/>
    </row>
    <row r="37" spans="1:12" ht="15.75">
      <c r="A37" s="50" t="s">
        <v>71</v>
      </c>
      <c r="B37" s="50"/>
      <c r="C37" s="50"/>
      <c r="D37" s="50"/>
      <c r="E37" s="50"/>
      <c r="F37" s="50"/>
      <c r="G37" s="50"/>
      <c r="H37" s="50"/>
      <c r="I37" s="50"/>
      <c r="J37" s="38"/>
      <c r="K37" s="38"/>
      <c r="L37" s="38"/>
    </row>
    <row r="39" spans="1:3" ht="15.75">
      <c r="A39" s="18" t="s">
        <v>12</v>
      </c>
      <c r="B39" s="21"/>
      <c r="C39" s="22"/>
    </row>
    <row r="40" spans="1:3" ht="15.75">
      <c r="A40" s="19" t="s">
        <v>11</v>
      </c>
      <c r="B40" s="23"/>
      <c r="C40" s="24"/>
    </row>
    <row r="41" spans="1:3" ht="15.75">
      <c r="A41" s="20" t="s">
        <v>13</v>
      </c>
      <c r="B41" s="25"/>
      <c r="C41" s="26"/>
    </row>
  </sheetData>
  <sheetProtection/>
  <mergeCells count="7">
    <mergeCell ref="D34:E34"/>
    <mergeCell ref="D15:E15"/>
    <mergeCell ref="D16:E16"/>
    <mergeCell ref="D17:E17"/>
    <mergeCell ref="D31:E31"/>
    <mergeCell ref="D32:E32"/>
    <mergeCell ref="D33:E33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Vicki</dc:creator>
  <cp:keywords/>
  <dc:description/>
  <cp:lastModifiedBy>Will Bakx</cp:lastModifiedBy>
  <cp:lastPrinted>2001-08-30T12:07:11Z</cp:lastPrinted>
  <dcterms:created xsi:type="dcterms:W3CDTF">2001-04-19T12:37:02Z</dcterms:created>
  <dcterms:modified xsi:type="dcterms:W3CDTF">2014-07-22T17:07:04Z</dcterms:modified>
  <cp:category/>
  <cp:version/>
  <cp:contentType/>
  <cp:contentStatus/>
</cp:coreProperties>
</file>