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cah\Box\Grain Cropping Systems Lab\Variety Trials\2020-21\Trial_Data\CWC_Quality_Data\"/>
    </mc:Choice>
  </mc:AlternateContent>
  <xr:revisionPtr revIDLastSave="0" documentId="13_ncr:1_{1B9F2940-875E-4E30-ADF2-5D7FC6D5439D}" xr6:coauthVersionLast="47" xr6:coauthVersionMax="47" xr10:uidLastSave="{00000000-0000-0000-0000-000000000000}"/>
  <bookViews>
    <workbookView xWindow="4188" yWindow="348" windowWidth="16188" windowHeight="10992" xr2:uid="{00000000-000D-0000-FFFF-FFFF00000000}"/>
  </bookViews>
  <sheets>
    <sheet name="Sheet1" sheetId="1" r:id="rId1"/>
  </sheets>
  <definedNames>
    <definedName name="_xlnm.Print_Area" localSheetId="0">Sheet1!$A$1:$AX$23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3" i="1" l="1"/>
  <c r="AA23" i="1"/>
  <c r="V23" i="1" s="1"/>
  <c r="Y23" i="1"/>
  <c r="K23" i="1"/>
  <c r="H23" i="1"/>
  <c r="F23" i="1"/>
  <c r="E23" i="1"/>
  <c r="AC22" i="1"/>
  <c r="AA22" i="1"/>
  <c r="V22" i="1" s="1"/>
  <c r="Y22" i="1"/>
  <c r="K22" i="1"/>
  <c r="H22" i="1"/>
  <c r="F22" i="1"/>
  <c r="E22" i="1"/>
  <c r="AC21" i="1"/>
  <c r="AA21" i="1"/>
  <c r="V21" i="1" s="1"/>
  <c r="Y21" i="1"/>
  <c r="K21" i="1"/>
  <c r="H21" i="1"/>
  <c r="F21" i="1"/>
  <c r="E21" i="1"/>
  <c r="AC20" i="1"/>
  <c r="AA20" i="1"/>
  <c r="V20" i="1" s="1"/>
  <c r="Y20" i="1"/>
  <c r="K20" i="1"/>
  <c r="H20" i="1"/>
  <c r="F20" i="1"/>
  <c r="E20" i="1"/>
  <c r="AC19" i="1"/>
  <c r="AA19" i="1"/>
  <c r="V19" i="1" s="1"/>
  <c r="Y19" i="1"/>
  <c r="K19" i="1"/>
  <c r="H19" i="1"/>
  <c r="F19" i="1"/>
  <c r="E19" i="1"/>
  <c r="AC18" i="1"/>
  <c r="AA18" i="1"/>
  <c r="V18" i="1" s="1"/>
  <c r="Y18" i="1"/>
  <c r="K18" i="1"/>
  <c r="H18" i="1"/>
  <c r="F18" i="1"/>
  <c r="E18" i="1"/>
  <c r="AC17" i="1"/>
  <c r="AA17" i="1"/>
  <c r="V17" i="1" s="1"/>
  <c r="Y17" i="1"/>
  <c r="K17" i="1"/>
  <c r="H17" i="1"/>
  <c r="F17" i="1"/>
  <c r="E17" i="1"/>
  <c r="AC16" i="1"/>
  <c r="AA16" i="1"/>
  <c r="V16" i="1" s="1"/>
  <c r="Y16" i="1"/>
  <c r="K16" i="1"/>
  <c r="H16" i="1"/>
  <c r="F16" i="1"/>
  <c r="E16" i="1"/>
  <c r="AC15" i="1"/>
  <c r="AA15" i="1"/>
  <c r="V15" i="1" s="1"/>
  <c r="Y15" i="1"/>
  <c r="K15" i="1"/>
  <c r="H15" i="1"/>
  <c r="F15" i="1"/>
  <c r="E15" i="1"/>
  <c r="AC14" i="1"/>
  <c r="AA14" i="1"/>
  <c r="V14" i="1" s="1"/>
  <c r="Y14" i="1"/>
  <c r="K14" i="1"/>
  <c r="H14" i="1"/>
  <c r="F14" i="1"/>
  <c r="E14" i="1"/>
  <c r="AC13" i="1"/>
  <c r="AA13" i="1"/>
  <c r="V13" i="1" s="1"/>
  <c r="Y13" i="1"/>
  <c r="K13" i="1"/>
  <c r="H13" i="1"/>
  <c r="F13" i="1"/>
  <c r="E13" i="1"/>
  <c r="AC12" i="1"/>
  <c r="AA12" i="1"/>
  <c r="V12" i="1" s="1"/>
  <c r="Y12" i="1"/>
  <c r="K12" i="1"/>
  <c r="H12" i="1"/>
  <c r="F12" i="1"/>
  <c r="E12" i="1"/>
  <c r="AC11" i="1"/>
  <c r="AA11" i="1"/>
  <c r="V11" i="1" s="1"/>
  <c r="Y11" i="1"/>
  <c r="K11" i="1"/>
  <c r="H11" i="1"/>
  <c r="F11" i="1"/>
  <c r="E11" i="1"/>
  <c r="AC10" i="1"/>
  <c r="AA10" i="1"/>
  <c r="V10" i="1" s="1"/>
  <c r="Y10" i="1"/>
  <c r="K10" i="1"/>
  <c r="H10" i="1"/>
  <c r="F10" i="1"/>
  <c r="E10" i="1"/>
  <c r="AC9" i="1"/>
  <c r="AA9" i="1"/>
  <c r="V9" i="1" s="1"/>
  <c r="Y9" i="1"/>
  <c r="K9" i="1"/>
  <c r="H9" i="1"/>
  <c r="F9" i="1"/>
  <c r="E9" i="1"/>
  <c r="AC8" i="1"/>
  <c r="AA8" i="1"/>
  <c r="V8" i="1" s="1"/>
  <c r="Y8" i="1"/>
  <c r="K8" i="1"/>
  <c r="H8" i="1"/>
  <c r="F8" i="1"/>
  <c r="E8" i="1"/>
  <c r="AC7" i="1"/>
  <c r="AA7" i="1"/>
  <c r="V7" i="1" s="1"/>
  <c r="Y7" i="1"/>
  <c r="K7" i="1"/>
  <c r="H7" i="1"/>
  <c r="F7" i="1"/>
  <c r="E7" i="1"/>
  <c r="AC6" i="1"/>
  <c r="AA6" i="1"/>
  <c r="V6" i="1" s="1"/>
  <c r="Y6" i="1"/>
  <c r="K6" i="1"/>
  <c r="H6" i="1"/>
  <c r="F6" i="1"/>
  <c r="E6" i="1"/>
  <c r="AC5" i="1"/>
  <c r="AA5" i="1"/>
  <c r="V5" i="1" s="1"/>
  <c r="Y5" i="1"/>
  <c r="K5" i="1"/>
  <c r="H5" i="1"/>
  <c r="F5" i="1"/>
  <c r="E5" i="1"/>
  <c r="AC4" i="1"/>
  <c r="AA4" i="1"/>
  <c r="V4" i="1" s="1"/>
  <c r="Y4" i="1"/>
  <c r="K4" i="1"/>
  <c r="H4" i="1"/>
  <c r="F4" i="1"/>
  <c r="E4" i="1"/>
</calcChain>
</file>

<file path=xl/sharedStrings.xml><?xml version="1.0" encoding="utf-8"?>
<sst xmlns="http://schemas.openxmlformats.org/spreadsheetml/2006/main" count="94" uniqueCount="70">
  <si>
    <t>GRAIN QUALITY</t>
  </si>
  <si>
    <t>KERNEL SIZE DIST. (%)</t>
  </si>
  <si>
    <t xml:space="preserve"> MILLING</t>
  </si>
  <si>
    <t>FLOUR ANALYSIS</t>
  </si>
  <si>
    <t>FARINOGRAPH</t>
  </si>
  <si>
    <t>MIXOGRAPH</t>
  </si>
  <si>
    <t>REGULAR BREAD TEST</t>
  </si>
  <si>
    <t>UC #</t>
  </si>
  <si>
    <t>VARIETY</t>
  </si>
  <si>
    <t>PROT % (AS IS)</t>
  </si>
  <si>
    <t>PROT %       (12% MB)</t>
  </si>
  <si>
    <t>PROT % (0% MB)</t>
  </si>
  <si>
    <t>ASH % (AS IS)</t>
  </si>
  <si>
    <t>ASH % (12%)</t>
  </si>
  <si>
    <t>MOIS %</t>
  </si>
  <si>
    <t>TEST WEIGHT (lbs/bu)</t>
  </si>
  <si>
    <t>TEST WEIGHT (kg/hl)</t>
  </si>
  <si>
    <t>1000 KWt</t>
  </si>
  <si>
    <t>L</t>
  </si>
  <si>
    <t>M</t>
  </si>
  <si>
    <t>S</t>
  </si>
  <si>
    <t xml:space="preserve">Wheat FALL NO. (SEC) </t>
  </si>
  <si>
    <t>FLOUR YIELD</t>
  </si>
  <si>
    <t>Milling Score</t>
  </si>
  <si>
    <t>FLOUR PROTEIN (AS IS%)</t>
  </si>
  <si>
    <t>FLOUR PROTEIN (14%)</t>
  </si>
  <si>
    <t>ASH (14%)</t>
  </si>
  <si>
    <t>ASH (AS IS%)</t>
  </si>
  <si>
    <t>WET GLUT (14% MB)</t>
  </si>
  <si>
    <t>WET GLUT       (As-is MB)</t>
  </si>
  <si>
    <t>GLUTEN INDEX</t>
  </si>
  <si>
    <t>ABS%</t>
  </si>
  <si>
    <t>Dev Time (MIN)</t>
  </si>
  <si>
    <t>Stability        (MIN)</t>
  </si>
  <si>
    <t>M.T.I.     (FU)</t>
  </si>
  <si>
    <t xml:space="preserve">MIXING PEAK TIME (MIN) </t>
  </si>
  <si>
    <t>MIDLINE PEAK VALUE (%)</t>
  </si>
  <si>
    <t>MIDLINE PEAK INTEGRAL VALUE (%)</t>
  </si>
  <si>
    <t>BAKING ABS%</t>
  </si>
  <si>
    <t>MIX TIME (Min)</t>
  </si>
  <si>
    <t>VOL         C.C</t>
  </si>
  <si>
    <t>DOUGH HANDLING (1-10)</t>
  </si>
  <si>
    <t>CRUMB COLOR (1-10)</t>
  </si>
  <si>
    <t>CRUMB GRAIN (1-10)</t>
  </si>
  <si>
    <t>CRUMB TEXTURE (1-10)</t>
  </si>
  <si>
    <t>BREAD SYMMETRY (1-10)</t>
  </si>
  <si>
    <t>AP OCTANE</t>
  </si>
  <si>
    <t>AP REDWING 204</t>
  </si>
  <si>
    <t>SY CAL ROJO</t>
  </si>
  <si>
    <t>SY SIENNA</t>
  </si>
  <si>
    <t>SY SUMMIT 515</t>
  </si>
  <si>
    <t>UC 1930</t>
  </si>
  <si>
    <t>UC 1931</t>
  </si>
  <si>
    <t>&gt;40</t>
  </si>
  <si>
    <t>UC 1932</t>
  </si>
  <si>
    <t>UC CENTRAL RED</t>
  </si>
  <si>
    <t>UC PATWIN 515</t>
  </si>
  <si>
    <t>UC PATWIN 515 HP</t>
  </si>
  <si>
    <t>UC YUROK</t>
  </si>
  <si>
    <t>YECORA ROJO</t>
  </si>
  <si>
    <t>YECORA ROJO 515</t>
  </si>
  <si>
    <t>WB 9215</t>
  </si>
  <si>
    <t>WB 9229</t>
  </si>
  <si>
    <t>WB 9699</t>
  </si>
  <si>
    <t>WB 9990</t>
  </si>
  <si>
    <t>WB JOAQUIN ORO</t>
  </si>
  <si>
    <t>WB TRIPLE IV</t>
  </si>
  <si>
    <t>:</t>
  </si>
  <si>
    <t>2021 Common wheat grain quality, Davis</t>
  </si>
  <si>
    <t>2021 Common wheat flour quality,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</si>
</sst>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0" xfId="0" applyFont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20" fontId="5" fillId="0" borderId="0" xfId="0" applyNumberFormat="1" applyFont="1"/>
    <xf numFmtId="2" fontId="5" fillId="0" borderId="0" xfId="0" applyNumberFormat="1" applyFont="1"/>
    <xf numFmtId="20" fontId="6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 wrapText="1"/>
    </xf>
    <xf numFmtId="2" fontId="2" fillId="0" borderId="3" xfId="1" applyNumberFormat="1" applyFont="1" applyBorder="1" applyAlignment="1">
      <alignment horizontal="center" wrapText="1"/>
    </xf>
    <xf numFmtId="2" fontId="2" fillId="0" borderId="5" xfId="1" applyNumberFormat="1" applyFont="1" applyBorder="1" applyAlignment="1">
      <alignment horizontal="center" wrapText="1"/>
    </xf>
    <xf numFmtId="2" fontId="2" fillId="0" borderId="5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Normal 3" xfId="1" xr:uid="{42B3E7AE-7861-4A72-94E8-F70FF3FF62EC}"/>
  </cellStyles>
  <dxfs count="10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3"/>
  <sheetViews>
    <sheetView tabSelected="1" view="pageBreakPreview" topLeftCell="G1" zoomScale="80" zoomScaleNormal="90" zoomScaleSheetLayoutView="80" workbookViewId="0">
      <selection activeCell="A4" sqref="A4:XFD23"/>
    </sheetView>
  </sheetViews>
  <sheetFormatPr defaultColWidth="9.109375" defaultRowHeight="13.8" x14ac:dyDescent="0.25"/>
  <cols>
    <col min="1" max="1" width="6.109375" style="14" customWidth="1"/>
    <col min="2" max="2" width="23.44140625" style="14" customWidth="1"/>
    <col min="3" max="3" width="4" style="14" customWidth="1"/>
    <col min="4" max="4" width="10.5546875" style="18" customWidth="1"/>
    <col min="5" max="6" width="10.6640625" style="18" customWidth="1"/>
    <col min="7" max="7" width="7.88671875" style="18" customWidth="1"/>
    <col min="8" max="8" width="7.33203125" style="18" bestFit="1" customWidth="1"/>
    <col min="9" max="9" width="8.33203125" style="18" bestFit="1" customWidth="1"/>
    <col min="10" max="12" width="9.109375" style="18"/>
    <col min="13" max="13" width="10.109375" style="17" customWidth="1"/>
    <col min="14" max="14" width="9.109375" style="17"/>
    <col min="15" max="15" width="9.44140625" style="17" customWidth="1"/>
    <col min="16" max="16" width="3.77734375" style="17" customWidth="1"/>
    <col min="17" max="17" width="5.88671875" style="17" customWidth="1"/>
    <col min="18" max="18" width="18" style="17" bestFit="1" customWidth="1"/>
    <col min="19" max="19" width="4.88671875" style="17" customWidth="1"/>
    <col min="20" max="20" width="9.109375" style="18"/>
    <col min="21" max="21" width="11.33203125" style="16" bestFit="1" customWidth="1"/>
    <col min="22" max="22" width="11.33203125" style="16" customWidth="1"/>
    <col min="23" max="23" width="3.88671875" style="16" customWidth="1"/>
    <col min="24" max="24" width="10.33203125" style="18" customWidth="1"/>
    <col min="25" max="25" width="9.6640625" style="18" customWidth="1"/>
    <col min="26" max="26" width="8.33203125" style="18" bestFit="1" customWidth="1"/>
    <col min="27" max="27" width="6.6640625" style="18" customWidth="1"/>
    <col min="28" max="28" width="8.109375" style="18" bestFit="1" customWidth="1"/>
    <col min="29" max="29" width="10.109375" style="18" customWidth="1"/>
    <col min="30" max="30" width="10.88671875" style="18" customWidth="1"/>
    <col min="31" max="31" width="10.88671875" style="18" bestFit="1" customWidth="1"/>
    <col min="32" max="32" width="4.33203125" style="18" customWidth="1"/>
    <col min="33" max="33" width="10.44140625" style="18" bestFit="1" customWidth="1"/>
    <col min="34" max="34" width="10.6640625" style="18" bestFit="1" customWidth="1"/>
    <col min="35" max="35" width="9.33203125" style="18" customWidth="1"/>
    <col min="36" max="36" width="11.33203125" style="18" bestFit="1" customWidth="1"/>
    <col min="37" max="37" width="3.77734375" style="18" customWidth="1"/>
    <col min="38" max="41" width="11.33203125" style="18" customWidth="1"/>
    <col min="42" max="42" width="4.5546875" style="18" customWidth="1"/>
    <col min="43" max="43" width="11.33203125" style="18" customWidth="1"/>
    <col min="44" max="44" width="8.33203125" style="18" customWidth="1"/>
    <col min="45" max="45" width="12.6640625" style="18" customWidth="1"/>
    <col min="46" max="46" width="11.44140625" style="18" customWidth="1"/>
    <col min="47" max="47" width="9.109375" style="18"/>
    <col min="48" max="48" width="8" style="18" customWidth="1"/>
    <col min="49" max="49" width="9.88671875" style="20" customWidth="1"/>
    <col min="50" max="50" width="12" style="20" customWidth="1"/>
    <col min="51" max="51" width="9.109375" style="21"/>
    <col min="52" max="52" width="15.33203125" style="21" customWidth="1"/>
    <col min="53" max="16384" width="9.109375" style="21"/>
  </cols>
  <sheetData>
    <row r="1" spans="1:55" x14ac:dyDescent="0.25">
      <c r="A1" s="40" t="s">
        <v>68</v>
      </c>
      <c r="B1" s="34"/>
      <c r="C1" s="34"/>
      <c r="D1" s="35"/>
      <c r="E1" s="36"/>
      <c r="F1" s="36"/>
      <c r="G1" s="36"/>
      <c r="H1" s="36"/>
      <c r="I1" s="36"/>
      <c r="J1" s="36"/>
      <c r="K1" s="36"/>
      <c r="L1" s="36"/>
      <c r="O1" s="41"/>
      <c r="Q1" s="40" t="s">
        <v>69</v>
      </c>
      <c r="R1" s="42"/>
      <c r="S1" s="44"/>
      <c r="T1" s="21"/>
      <c r="U1" s="37"/>
      <c r="V1" s="38"/>
      <c r="W1" s="38"/>
      <c r="X1" s="35"/>
      <c r="Y1" s="36"/>
      <c r="Z1" s="36"/>
      <c r="AA1" s="36"/>
      <c r="AB1" s="36"/>
      <c r="AC1" s="36"/>
      <c r="AD1" s="36"/>
      <c r="AE1" s="39"/>
      <c r="AF1" s="39"/>
      <c r="AK1" s="35"/>
      <c r="AL1" s="35"/>
      <c r="AM1" s="36"/>
      <c r="AN1" s="36"/>
      <c r="AO1" s="36"/>
      <c r="AP1" s="36"/>
    </row>
    <row r="2" spans="1:55" s="8" customFormat="1" ht="16.2" thickBot="1" x14ac:dyDescent="0.35">
      <c r="A2" s="1"/>
      <c r="B2" s="1"/>
      <c r="C2" s="1"/>
      <c r="D2" s="2" t="s">
        <v>0</v>
      </c>
      <c r="E2" s="3"/>
      <c r="F2" s="3"/>
      <c r="G2" s="3"/>
      <c r="H2" s="3"/>
      <c r="I2" s="3"/>
      <c r="J2" s="3"/>
      <c r="K2" s="3"/>
      <c r="L2" s="3"/>
      <c r="M2" s="4" t="s">
        <v>1</v>
      </c>
      <c r="N2" s="4"/>
      <c r="O2" s="4"/>
      <c r="P2" s="25"/>
      <c r="Q2" s="43"/>
      <c r="R2" s="43"/>
      <c r="S2" s="43"/>
      <c r="T2" s="26" t="s">
        <v>2</v>
      </c>
      <c r="U2" s="27"/>
      <c r="V2" s="28"/>
      <c r="W2" s="29"/>
      <c r="X2" s="2" t="s">
        <v>3</v>
      </c>
      <c r="Y2" s="3"/>
      <c r="Z2" s="3"/>
      <c r="AA2" s="3"/>
      <c r="AB2" s="3"/>
      <c r="AC2" s="3"/>
      <c r="AD2" s="3"/>
      <c r="AE2" s="30"/>
      <c r="AF2" s="31"/>
      <c r="AG2" s="5" t="s">
        <v>4</v>
      </c>
      <c r="AH2" s="5"/>
      <c r="AI2" s="5"/>
      <c r="AJ2" s="5"/>
      <c r="AK2" s="32"/>
      <c r="AL2" s="6" t="s">
        <v>5</v>
      </c>
      <c r="AM2" s="7"/>
      <c r="AN2" s="7"/>
      <c r="AO2" s="7"/>
      <c r="AP2" s="33"/>
      <c r="AQ2" s="5" t="s">
        <v>6</v>
      </c>
      <c r="AR2" s="5"/>
      <c r="AS2" s="5"/>
      <c r="AT2" s="5"/>
      <c r="AU2" s="5"/>
      <c r="AV2" s="5"/>
      <c r="AW2" s="5"/>
      <c r="AX2" s="5"/>
    </row>
    <row r="3" spans="1:55" s="13" customFormat="1" ht="54" customHeight="1" x14ac:dyDescent="0.25">
      <c r="A3" s="9" t="s">
        <v>7</v>
      </c>
      <c r="B3" s="9" t="s">
        <v>8</v>
      </c>
      <c r="C3" s="9"/>
      <c r="D3" s="10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2" t="s">
        <v>18</v>
      </c>
      <c r="N3" s="12" t="s">
        <v>19</v>
      </c>
      <c r="O3" s="12" t="s">
        <v>20</v>
      </c>
      <c r="P3" s="12"/>
      <c r="Q3" s="9" t="s">
        <v>7</v>
      </c>
      <c r="R3" s="9" t="s">
        <v>8</v>
      </c>
      <c r="S3" s="9"/>
      <c r="T3" s="10" t="s">
        <v>21</v>
      </c>
      <c r="U3" s="11" t="s">
        <v>22</v>
      </c>
      <c r="V3" s="11" t="s">
        <v>23</v>
      </c>
      <c r="W3" s="11"/>
      <c r="X3" s="10" t="s">
        <v>24</v>
      </c>
      <c r="Y3" s="10" t="s">
        <v>25</v>
      </c>
      <c r="Z3" s="10" t="s">
        <v>14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/>
      <c r="AG3" s="10" t="s">
        <v>31</v>
      </c>
      <c r="AH3" s="10" t="s">
        <v>32</v>
      </c>
      <c r="AI3" s="10" t="s">
        <v>33</v>
      </c>
      <c r="AJ3" s="10" t="s">
        <v>34</v>
      </c>
      <c r="AK3" s="10"/>
      <c r="AL3" s="10" t="s">
        <v>31</v>
      </c>
      <c r="AM3" s="10" t="s">
        <v>35</v>
      </c>
      <c r="AN3" s="10" t="s">
        <v>36</v>
      </c>
      <c r="AO3" s="10" t="s">
        <v>37</v>
      </c>
      <c r="AP3" s="10"/>
      <c r="AQ3" s="10" t="s">
        <v>38</v>
      </c>
      <c r="AR3" s="10" t="s">
        <v>39</v>
      </c>
      <c r="AS3" s="10" t="s">
        <v>40</v>
      </c>
      <c r="AT3" s="10" t="s">
        <v>41</v>
      </c>
      <c r="AU3" s="10" t="s">
        <v>42</v>
      </c>
      <c r="AV3" s="11" t="s">
        <v>43</v>
      </c>
      <c r="AW3" s="10" t="s">
        <v>44</v>
      </c>
      <c r="AX3" s="10" t="s">
        <v>45</v>
      </c>
    </row>
    <row r="4" spans="1:55" ht="14.4" x14ac:dyDescent="0.3">
      <c r="A4" s="15">
        <v>1878</v>
      </c>
      <c r="B4" s="15" t="s">
        <v>46</v>
      </c>
      <c r="D4" s="16">
        <v>14.76</v>
      </c>
      <c r="E4" s="16">
        <f>88/(100-I4)*D4</f>
        <v>14.277614436676963</v>
      </c>
      <c r="F4" s="16">
        <f>100/(100-I4)*D4</f>
        <v>16.224561859860184</v>
      </c>
      <c r="G4" s="16">
        <v>1.8528392428686307</v>
      </c>
      <c r="H4" s="16">
        <f>88/(100-I4)*G4</f>
        <v>1.7922848457197</v>
      </c>
      <c r="I4" s="16">
        <v>9.0268191678169956</v>
      </c>
      <c r="J4" s="16">
        <v>56.183421516754848</v>
      </c>
      <c r="K4" s="16">
        <f>J4*1.292+1.419</f>
        <v>74.007980599647269</v>
      </c>
      <c r="L4" s="16">
        <v>30.76923076923077</v>
      </c>
      <c r="M4" s="17">
        <v>66.319999999999993</v>
      </c>
      <c r="N4" s="17">
        <v>32.659999999999997</v>
      </c>
      <c r="O4" s="17">
        <v>0.84</v>
      </c>
      <c r="Q4" s="15">
        <v>1878</v>
      </c>
      <c r="R4" s="15" t="s">
        <v>46</v>
      </c>
      <c r="S4" s="15"/>
      <c r="T4" s="18">
        <v>373</v>
      </c>
      <c r="U4" s="16">
        <v>69.663078038712541</v>
      </c>
      <c r="V4" s="16">
        <f>((100-(0.5*(16-14.5)+(80-U4)+50*(AA4-0.3)))+1.045-3.483)</f>
        <v>73.923603608185417</v>
      </c>
      <c r="X4" s="16">
        <v>12.813000000000001</v>
      </c>
      <c r="Y4" s="16">
        <f>86/(100-Z4)*X4</f>
        <v>12.740512637910298</v>
      </c>
      <c r="Z4" s="16">
        <v>13.510701545778858</v>
      </c>
      <c r="AA4" s="16">
        <f>86/(100-Z4)*AB4</f>
        <v>0.55102948861054257</v>
      </c>
      <c r="AB4" s="16">
        <v>0.55416458020365189</v>
      </c>
      <c r="AC4" s="16">
        <f>86/(100-Z4)*AD4</f>
        <v>28.63706891218423</v>
      </c>
      <c r="AD4" s="16">
        <v>28.799999999999997</v>
      </c>
      <c r="AE4" s="16">
        <v>100</v>
      </c>
      <c r="AF4" s="16"/>
      <c r="AG4" s="19">
        <v>57.9</v>
      </c>
      <c r="AH4" s="19">
        <v>9.5</v>
      </c>
      <c r="AI4" s="19">
        <v>35.299999999999997</v>
      </c>
      <c r="AJ4" s="18">
        <v>17</v>
      </c>
      <c r="AL4" s="18">
        <v>57.9</v>
      </c>
      <c r="AM4" s="16">
        <v>3.93</v>
      </c>
      <c r="AN4" s="16">
        <v>56.783999999999999</v>
      </c>
      <c r="AO4" s="16">
        <v>194.404</v>
      </c>
      <c r="AP4" s="16"/>
      <c r="AQ4" s="19">
        <v>57.9</v>
      </c>
      <c r="AR4" s="16">
        <v>4.25</v>
      </c>
      <c r="AS4" s="18">
        <v>965</v>
      </c>
      <c r="AT4" s="18">
        <v>9</v>
      </c>
      <c r="AU4" s="18">
        <v>6</v>
      </c>
      <c r="AV4" s="18">
        <v>8</v>
      </c>
      <c r="AW4" s="20">
        <v>8</v>
      </c>
      <c r="AX4" s="20">
        <v>9</v>
      </c>
      <c r="AZ4" s="22"/>
      <c r="BA4" s="23"/>
      <c r="BB4" s="23"/>
    </row>
    <row r="5" spans="1:55" ht="14.4" x14ac:dyDescent="0.3">
      <c r="A5" s="15">
        <v>1921</v>
      </c>
      <c r="B5" s="15" t="s">
        <v>47</v>
      </c>
      <c r="D5" s="16">
        <v>15.103</v>
      </c>
      <c r="E5" s="16">
        <f t="shared" ref="E5:E23" si="0">88/(100-I5)*D5</f>
        <v>14.598206716691674</v>
      </c>
      <c r="F5" s="16">
        <f t="shared" ref="F5:F23" si="1">100/(100-I5)*D5</f>
        <v>16.588871268967814</v>
      </c>
      <c r="G5" s="16">
        <v>1.6605349507805667</v>
      </c>
      <c r="H5" s="16">
        <f t="shared" ref="H5:H23" si="2">88/(100-I5)*G5</f>
        <v>1.6050342628475236</v>
      </c>
      <c r="I5" s="16">
        <v>8.9570365872172175</v>
      </c>
      <c r="J5" s="16">
        <v>56.764726631393295</v>
      </c>
      <c r="K5" s="16">
        <f t="shared" ref="K5:K23" si="3">J5*1.292+1.419</f>
        <v>74.759026807760137</v>
      </c>
      <c r="L5" s="16">
        <v>33.222591362126245</v>
      </c>
      <c r="M5" s="17">
        <v>74.3</v>
      </c>
      <c r="N5" s="17">
        <v>25.92</v>
      </c>
      <c r="O5" s="17">
        <v>0.36</v>
      </c>
      <c r="Q5" s="15">
        <v>1921</v>
      </c>
      <c r="R5" s="15" t="s">
        <v>47</v>
      </c>
      <c r="S5" s="15"/>
      <c r="T5" s="18">
        <v>390</v>
      </c>
      <c r="U5" s="16">
        <v>69.208342677730428</v>
      </c>
      <c r="V5" s="16">
        <f t="shared" ref="V5:V23" si="4">((100-(0.5*(16-14.5)+(80-U5)+50*(AA5-0.3)))+1.045-3.483)</f>
        <v>74.894330348047006</v>
      </c>
      <c r="X5" s="16">
        <v>13.365</v>
      </c>
      <c r="Y5" s="16">
        <f t="shared" ref="Y5:Y23" si="5">86/(100-Z5)*X5</f>
        <v>13.270827844882382</v>
      </c>
      <c r="Z5" s="16">
        <v>13.38972870157167</v>
      </c>
      <c r="AA5" s="16">
        <f t="shared" ref="AA5:AA23" si="6">86/(100-Z5)*AB5</f>
        <v>0.52252024659366836</v>
      </c>
      <c r="AB5" s="16">
        <v>0.52622814321394518</v>
      </c>
      <c r="AC5" s="16">
        <f t="shared" ref="AC5:AC23" si="7">86/(100-Z5)*AD5</f>
        <v>32.916419233658878</v>
      </c>
      <c r="AD5" s="16">
        <v>33.15</v>
      </c>
      <c r="AE5" s="16">
        <v>95.922740922740928</v>
      </c>
      <c r="AF5" s="16"/>
      <c r="AG5" s="19">
        <v>61.9</v>
      </c>
      <c r="AH5" s="19">
        <v>8.19</v>
      </c>
      <c r="AI5" s="19">
        <v>23.9</v>
      </c>
      <c r="AJ5" s="18">
        <v>23</v>
      </c>
      <c r="AL5" s="18">
        <v>61.9</v>
      </c>
      <c r="AM5" s="16">
        <v>2.92</v>
      </c>
      <c r="AN5" s="16">
        <v>56.920999999999999</v>
      </c>
      <c r="AO5" s="16">
        <v>129.523</v>
      </c>
      <c r="AP5" s="16"/>
      <c r="AQ5" s="19">
        <v>61.9</v>
      </c>
      <c r="AR5" s="16">
        <v>2.6666666666666665</v>
      </c>
      <c r="AS5" s="18">
        <v>975</v>
      </c>
      <c r="AT5" s="18">
        <v>7</v>
      </c>
      <c r="AU5" s="18">
        <v>6</v>
      </c>
      <c r="AV5" s="18">
        <v>5</v>
      </c>
      <c r="AW5" s="20">
        <v>5</v>
      </c>
      <c r="AX5" s="20">
        <v>6</v>
      </c>
      <c r="AZ5" s="22"/>
      <c r="BA5" s="23"/>
      <c r="BB5" s="23"/>
    </row>
    <row r="6" spans="1:55" ht="14.4" x14ac:dyDescent="0.3">
      <c r="A6" s="15">
        <v>1478</v>
      </c>
      <c r="B6" s="15" t="s">
        <v>48</v>
      </c>
      <c r="D6" s="16">
        <v>14.455</v>
      </c>
      <c r="E6" s="16">
        <f t="shared" si="0"/>
        <v>14.022863529152406</v>
      </c>
      <c r="F6" s="16">
        <f t="shared" si="1"/>
        <v>15.935072192218643</v>
      </c>
      <c r="G6" s="16">
        <v>1.4994502015928062</v>
      </c>
      <c r="H6" s="16">
        <f t="shared" si="2"/>
        <v>1.4546236973847102</v>
      </c>
      <c r="I6" s="16">
        <v>9.288142371525538</v>
      </c>
      <c r="J6" s="16">
        <v>60.960846560846555</v>
      </c>
      <c r="K6" s="16">
        <f t="shared" si="3"/>
        <v>80.180413756613746</v>
      </c>
      <c r="L6" s="16">
        <v>40.816326530612244</v>
      </c>
      <c r="M6" s="17">
        <v>81.319999999999993</v>
      </c>
      <c r="N6" s="17">
        <v>18.5</v>
      </c>
      <c r="O6" s="17">
        <v>0.2</v>
      </c>
      <c r="Q6" s="15">
        <v>1478</v>
      </c>
      <c r="R6" s="15" t="s">
        <v>48</v>
      </c>
      <c r="S6" s="15"/>
      <c r="T6" s="18">
        <v>360</v>
      </c>
      <c r="U6" s="16">
        <v>71.021113029914773</v>
      </c>
      <c r="V6" s="16">
        <f t="shared" si="4"/>
        <v>80.478249516388715</v>
      </c>
      <c r="X6" s="16">
        <v>12.436</v>
      </c>
      <c r="Y6" s="16">
        <f t="shared" si="5"/>
        <v>12.357533390458542</v>
      </c>
      <c r="Z6" s="16">
        <v>13.453925940772635</v>
      </c>
      <c r="AA6" s="16">
        <f t="shared" si="6"/>
        <v>0.44709727027052104</v>
      </c>
      <c r="AB6" s="16">
        <v>0.44993620307570825</v>
      </c>
      <c r="AC6" s="16">
        <f t="shared" si="7"/>
        <v>33.437680812876316</v>
      </c>
      <c r="AD6" s="16">
        <v>33.65</v>
      </c>
      <c r="AE6" s="16">
        <v>96.527777777777771</v>
      </c>
      <c r="AF6" s="16"/>
      <c r="AG6" s="19">
        <v>58.2</v>
      </c>
      <c r="AH6" s="19">
        <v>5.8</v>
      </c>
      <c r="AI6" s="19">
        <v>15.1</v>
      </c>
      <c r="AJ6" s="18">
        <v>21</v>
      </c>
      <c r="AL6" s="18">
        <v>58.2</v>
      </c>
      <c r="AM6" s="16">
        <v>3.02</v>
      </c>
      <c r="AN6" s="16">
        <v>57.276000000000003</v>
      </c>
      <c r="AO6" s="16">
        <v>135.119</v>
      </c>
      <c r="AP6" s="16"/>
      <c r="AQ6" s="19">
        <v>58.2</v>
      </c>
      <c r="AR6" s="16">
        <v>3.25</v>
      </c>
      <c r="AS6" s="18">
        <v>880</v>
      </c>
      <c r="AT6" s="18">
        <v>7</v>
      </c>
      <c r="AU6" s="18">
        <v>6</v>
      </c>
      <c r="AV6" s="18">
        <v>6</v>
      </c>
      <c r="AW6" s="20">
        <v>5</v>
      </c>
      <c r="AX6" s="20">
        <v>6</v>
      </c>
      <c r="AZ6" s="22"/>
      <c r="BA6" s="23"/>
      <c r="BB6" s="23"/>
    </row>
    <row r="7" spans="1:55" ht="14.4" x14ac:dyDescent="0.3">
      <c r="A7" s="15">
        <v>1835</v>
      </c>
      <c r="B7" s="15" t="s">
        <v>49</v>
      </c>
      <c r="D7" s="16">
        <v>15.318</v>
      </c>
      <c r="E7" s="16">
        <f t="shared" si="0"/>
        <v>14.867711348128507</v>
      </c>
      <c r="F7" s="16">
        <f t="shared" si="1"/>
        <v>16.895126531964213</v>
      </c>
      <c r="G7" s="16">
        <v>1.6598737838548363</v>
      </c>
      <c r="H7" s="16">
        <f t="shared" si="2"/>
        <v>1.6110800556652014</v>
      </c>
      <c r="I7" s="16">
        <v>9.3348015416186314</v>
      </c>
      <c r="J7" s="16">
        <v>61.544973544973537</v>
      </c>
      <c r="K7" s="16">
        <f t="shared" si="3"/>
        <v>80.935105820105804</v>
      </c>
      <c r="L7" s="16">
        <v>32.154340836012857</v>
      </c>
      <c r="M7" s="17">
        <v>80.760000000000005</v>
      </c>
      <c r="N7" s="17">
        <v>10.039999999999999</v>
      </c>
      <c r="O7" s="17">
        <v>9.1199999999999992</v>
      </c>
      <c r="Q7" s="15">
        <v>1835</v>
      </c>
      <c r="R7" s="15" t="s">
        <v>49</v>
      </c>
      <c r="S7" s="15"/>
      <c r="T7" s="18">
        <v>408</v>
      </c>
      <c r="U7" s="16">
        <v>70.018522676246079</v>
      </c>
      <c r="V7" s="16">
        <f t="shared" si="4"/>
        <v>78.867835126172551</v>
      </c>
      <c r="X7" s="16">
        <v>13.321999999999999</v>
      </c>
      <c r="Y7" s="16">
        <f t="shared" si="5"/>
        <v>13.20806763999304</v>
      </c>
      <c r="Z7" s="16">
        <v>13.258166809281747</v>
      </c>
      <c r="AA7" s="16">
        <f t="shared" si="6"/>
        <v>0.45925375100147031</v>
      </c>
      <c r="AB7" s="16">
        <v>0.46321525885559528</v>
      </c>
      <c r="AC7" s="16">
        <f t="shared" si="7"/>
        <v>35.245969419137708</v>
      </c>
      <c r="AD7" s="16">
        <v>35.549999999999997</v>
      </c>
      <c r="AE7" s="16">
        <v>94.865433470943159</v>
      </c>
      <c r="AF7" s="16"/>
      <c r="AG7" s="19">
        <v>59.2</v>
      </c>
      <c r="AH7" s="19">
        <v>6.77</v>
      </c>
      <c r="AI7" s="19">
        <v>13.1</v>
      </c>
      <c r="AJ7" s="18">
        <v>26</v>
      </c>
      <c r="AL7" s="18">
        <v>59.2</v>
      </c>
      <c r="AM7" s="16">
        <v>3.78</v>
      </c>
      <c r="AN7" s="16">
        <v>55.091999999999999</v>
      </c>
      <c r="AO7" s="16">
        <v>164.624</v>
      </c>
      <c r="AP7" s="16"/>
      <c r="AQ7" s="19">
        <v>59.2</v>
      </c>
      <c r="AR7" s="16">
        <v>3</v>
      </c>
      <c r="AS7" s="18">
        <v>925</v>
      </c>
      <c r="AT7" s="18">
        <v>7</v>
      </c>
      <c r="AU7" s="18">
        <v>7</v>
      </c>
      <c r="AV7" s="18">
        <v>7</v>
      </c>
      <c r="AW7" s="20">
        <v>7</v>
      </c>
      <c r="AX7" s="20">
        <v>6</v>
      </c>
      <c r="AZ7" s="22"/>
      <c r="BA7" s="23"/>
      <c r="BB7" s="23"/>
    </row>
    <row r="8" spans="1:55" ht="14.4" x14ac:dyDescent="0.3">
      <c r="A8" s="15">
        <v>1658</v>
      </c>
      <c r="B8" s="15" t="s">
        <v>50</v>
      </c>
      <c r="D8" s="16">
        <v>14.315999999999999</v>
      </c>
      <c r="E8" s="16">
        <f t="shared" si="0"/>
        <v>13.862661310197133</v>
      </c>
      <c r="F8" s="16">
        <f t="shared" si="1"/>
        <v>15.753024216133104</v>
      </c>
      <c r="G8" s="16">
        <v>1.6460082633612743</v>
      </c>
      <c r="H8" s="16">
        <f t="shared" si="2"/>
        <v>1.593884818997144</v>
      </c>
      <c r="I8" s="16">
        <v>9.1222116872099406</v>
      </c>
      <c r="J8" s="16">
        <v>60.57707231040564</v>
      </c>
      <c r="K8" s="16">
        <f t="shared" si="3"/>
        <v>79.684577425044083</v>
      </c>
      <c r="L8" s="16">
        <v>34.843205574912893</v>
      </c>
      <c r="M8" s="17">
        <v>67.48</v>
      </c>
      <c r="N8" s="17">
        <v>31.59</v>
      </c>
      <c r="O8" s="17">
        <v>1.04</v>
      </c>
      <c r="Q8" s="15">
        <v>1658</v>
      </c>
      <c r="R8" s="15" t="s">
        <v>50</v>
      </c>
      <c r="S8" s="15"/>
      <c r="T8" s="18">
        <v>338</v>
      </c>
      <c r="U8" s="16">
        <v>68.57428881288061</v>
      </c>
      <c r="V8" s="16">
        <f t="shared" si="4"/>
        <v>76.768601727074397</v>
      </c>
      <c r="X8" s="16">
        <v>12.279</v>
      </c>
      <c r="Y8" s="16">
        <f t="shared" si="5"/>
        <v>12.214208378472209</v>
      </c>
      <c r="Z8" s="16">
        <v>13.543803472256869</v>
      </c>
      <c r="AA8" s="16">
        <f t="shared" si="6"/>
        <v>0.47235374171612438</v>
      </c>
      <c r="AB8" s="16">
        <v>0.47485939447004727</v>
      </c>
      <c r="AC8" s="16">
        <f t="shared" si="7"/>
        <v>32.378246006944408</v>
      </c>
      <c r="AD8" s="16">
        <v>32.549999999999997</v>
      </c>
      <c r="AE8" s="16">
        <v>91.938286059598909</v>
      </c>
      <c r="AF8" s="16"/>
      <c r="AG8" s="19">
        <v>60.2</v>
      </c>
      <c r="AH8" s="19">
        <v>6.64</v>
      </c>
      <c r="AI8" s="19">
        <v>10.63</v>
      </c>
      <c r="AJ8" s="18">
        <v>25</v>
      </c>
      <c r="AL8" s="18">
        <v>60.2</v>
      </c>
      <c r="AM8" s="16">
        <v>3.09</v>
      </c>
      <c r="AN8" s="16">
        <v>51.661000000000001</v>
      </c>
      <c r="AO8" s="16">
        <v>142.17500000000001</v>
      </c>
      <c r="AP8" s="16"/>
      <c r="AQ8" s="19">
        <v>63.2</v>
      </c>
      <c r="AR8" s="16">
        <v>2.3333333333333335</v>
      </c>
      <c r="AS8" s="18">
        <v>915</v>
      </c>
      <c r="AT8" s="18">
        <v>6</v>
      </c>
      <c r="AU8" s="18">
        <v>7</v>
      </c>
      <c r="AV8" s="18">
        <v>5</v>
      </c>
      <c r="AW8" s="20">
        <v>4</v>
      </c>
      <c r="AX8" s="20">
        <v>4</v>
      </c>
      <c r="AZ8" s="22"/>
      <c r="BA8" s="23"/>
      <c r="BB8" s="23"/>
    </row>
    <row r="9" spans="1:55" ht="14.4" x14ac:dyDescent="0.3">
      <c r="A9" s="15">
        <v>1930</v>
      </c>
      <c r="B9" s="15" t="s">
        <v>51</v>
      </c>
      <c r="D9" s="16">
        <v>14.353999999999999</v>
      </c>
      <c r="E9" s="16">
        <f t="shared" si="0"/>
        <v>13.888593840769918</v>
      </c>
      <c r="F9" s="16">
        <f t="shared" si="1"/>
        <v>15.782493000874906</v>
      </c>
      <c r="G9" s="16">
        <v>1.4302344919342365</v>
      </c>
      <c r="H9" s="16">
        <f t="shared" si="2"/>
        <v>1.3838613595885836</v>
      </c>
      <c r="I9" s="16">
        <v>9.0511239307739118</v>
      </c>
      <c r="J9" s="16">
        <v>62.52980599647266</v>
      </c>
      <c r="K9" s="16">
        <f t="shared" si="3"/>
        <v>82.207509347442681</v>
      </c>
      <c r="L9" s="16">
        <v>40.160642570281126</v>
      </c>
      <c r="M9" s="17">
        <v>83.32</v>
      </c>
      <c r="N9" s="17">
        <v>16.52</v>
      </c>
      <c r="O9" s="17">
        <v>0.3</v>
      </c>
      <c r="Q9" s="15">
        <v>1930</v>
      </c>
      <c r="R9" s="15" t="s">
        <v>51</v>
      </c>
      <c r="S9" s="15"/>
      <c r="T9" s="18">
        <v>400</v>
      </c>
      <c r="U9" s="16">
        <v>69.618648738013889</v>
      </c>
      <c r="V9" s="16">
        <f t="shared" si="4"/>
        <v>78.722203289488348</v>
      </c>
      <c r="X9" s="16">
        <v>12.034000000000001</v>
      </c>
      <c r="Y9" s="16">
        <f t="shared" si="5"/>
        <v>11.974307594616354</v>
      </c>
      <c r="Z9" s="16">
        <v>13.571286538079107</v>
      </c>
      <c r="AA9" s="16">
        <f t="shared" si="6"/>
        <v>0.4541689089705106</v>
      </c>
      <c r="AB9" s="16">
        <v>0.45643295926424993</v>
      </c>
      <c r="AC9" s="16">
        <f t="shared" si="7"/>
        <v>28.607391004256286</v>
      </c>
      <c r="AD9" s="16">
        <v>28.75</v>
      </c>
      <c r="AE9" s="16">
        <v>99.650349650349654</v>
      </c>
      <c r="AF9" s="16"/>
      <c r="AG9" s="19">
        <v>57.4</v>
      </c>
      <c r="AH9" s="19">
        <v>9.1999999999999993</v>
      </c>
      <c r="AI9" s="19">
        <v>38.799999999999997</v>
      </c>
      <c r="AJ9" s="18">
        <v>4</v>
      </c>
      <c r="AL9" s="18">
        <v>57.4</v>
      </c>
      <c r="AM9" s="16">
        <v>5.33</v>
      </c>
      <c r="AN9" s="16">
        <v>50.298999999999999</v>
      </c>
      <c r="AO9" s="16">
        <v>205.61699999999999</v>
      </c>
      <c r="AP9" s="16"/>
      <c r="AQ9" s="19">
        <v>58.5</v>
      </c>
      <c r="AR9" s="16">
        <v>4.083333333333333</v>
      </c>
      <c r="AS9" s="18">
        <v>980</v>
      </c>
      <c r="AT9" s="18">
        <v>9</v>
      </c>
      <c r="AU9" s="18">
        <v>8</v>
      </c>
      <c r="AV9" s="18">
        <v>8</v>
      </c>
      <c r="AW9" s="20">
        <v>8</v>
      </c>
      <c r="AX9" s="20">
        <v>9</v>
      </c>
      <c r="AZ9" s="22"/>
      <c r="BA9" s="23"/>
      <c r="BB9" s="23"/>
    </row>
    <row r="10" spans="1:55" ht="14.4" x14ac:dyDescent="0.3">
      <c r="A10" s="15">
        <v>1931</v>
      </c>
      <c r="B10" s="15" t="s">
        <v>52</v>
      </c>
      <c r="D10" s="16">
        <v>14.821</v>
      </c>
      <c r="E10" s="16">
        <f t="shared" si="0"/>
        <v>14.347303128651744</v>
      </c>
      <c r="F10" s="16">
        <f t="shared" si="1"/>
        <v>16.303753555286072</v>
      </c>
      <c r="G10" s="16">
        <v>1.7951006644848209</v>
      </c>
      <c r="H10" s="16">
        <f t="shared" si="2"/>
        <v>1.7377271020719181</v>
      </c>
      <c r="I10" s="16">
        <v>9.0945532895725592</v>
      </c>
      <c r="J10" s="16">
        <v>56.437389770723101</v>
      </c>
      <c r="K10" s="16">
        <f t="shared" si="3"/>
        <v>74.33610758377425</v>
      </c>
      <c r="L10" s="16">
        <v>27.932960893854748</v>
      </c>
      <c r="M10" s="17">
        <v>28.66</v>
      </c>
      <c r="N10" s="17">
        <v>67.11</v>
      </c>
      <c r="O10" s="17">
        <v>3.97</v>
      </c>
      <c r="Q10" s="15">
        <v>1931</v>
      </c>
      <c r="R10" s="15" t="s">
        <v>52</v>
      </c>
      <c r="S10" s="15"/>
      <c r="T10" s="18">
        <v>465</v>
      </c>
      <c r="U10" s="16">
        <v>63.935558748756506</v>
      </c>
      <c r="V10" s="16">
        <f t="shared" si="4"/>
        <v>68.201230617805393</v>
      </c>
      <c r="X10" s="16">
        <v>12.554</v>
      </c>
      <c r="Y10" s="16">
        <f t="shared" si="5"/>
        <v>12.463230384948334</v>
      </c>
      <c r="Z10" s="16">
        <v>13.373662633736544</v>
      </c>
      <c r="AA10" s="16">
        <f t="shared" si="6"/>
        <v>0.55092656261902218</v>
      </c>
      <c r="AB10" s="16">
        <v>0.55493895671478244</v>
      </c>
      <c r="AC10" s="16">
        <f t="shared" si="7"/>
        <v>29.286705142263489</v>
      </c>
      <c r="AD10" s="16">
        <v>29.5</v>
      </c>
      <c r="AE10" s="16">
        <v>99.664429530201346</v>
      </c>
      <c r="AF10" s="16"/>
      <c r="AG10" s="19">
        <v>60.5</v>
      </c>
      <c r="AH10" s="19">
        <v>34.21</v>
      </c>
      <c r="AI10" s="19" t="s">
        <v>53</v>
      </c>
      <c r="AJ10" s="18">
        <v>12</v>
      </c>
      <c r="AL10" s="18">
        <v>60.5</v>
      </c>
      <c r="AM10" s="16">
        <v>7.22</v>
      </c>
      <c r="AN10" s="16">
        <v>51.575000000000003</v>
      </c>
      <c r="AO10" s="16">
        <v>304.84100000000001</v>
      </c>
      <c r="AP10" s="16"/>
      <c r="AQ10" s="19">
        <v>63.5</v>
      </c>
      <c r="AR10" s="16">
        <v>4.5</v>
      </c>
      <c r="AS10" s="18">
        <v>1035</v>
      </c>
      <c r="AT10" s="18">
        <v>8</v>
      </c>
      <c r="AU10" s="18">
        <v>8</v>
      </c>
      <c r="AV10" s="18">
        <v>9</v>
      </c>
      <c r="AW10" s="20">
        <v>9</v>
      </c>
      <c r="AX10" s="20">
        <v>9</v>
      </c>
      <c r="AZ10" s="22"/>
      <c r="BA10" s="23"/>
      <c r="BB10" s="23"/>
      <c r="BC10" s="23"/>
    </row>
    <row r="11" spans="1:55" ht="14.4" x14ac:dyDescent="0.3">
      <c r="A11" s="15">
        <v>1932</v>
      </c>
      <c r="B11" s="15" t="s">
        <v>54</v>
      </c>
      <c r="D11" s="16">
        <v>14.803999999999998</v>
      </c>
      <c r="E11" s="16">
        <f t="shared" si="0"/>
        <v>14.35647071034707</v>
      </c>
      <c r="F11" s="16">
        <f t="shared" si="1"/>
        <v>16.314171261758034</v>
      </c>
      <c r="G11" s="16">
        <v>1.4729246656957276</v>
      </c>
      <c r="H11" s="16">
        <f t="shared" si="2"/>
        <v>1.4283977182929251</v>
      </c>
      <c r="I11" s="16">
        <v>9.2568064753495634</v>
      </c>
      <c r="J11" s="16">
        <v>60.498059964726622</v>
      </c>
      <c r="K11" s="16">
        <f t="shared" si="3"/>
        <v>79.582493474426798</v>
      </c>
      <c r="L11" s="16">
        <v>27.173913043478262</v>
      </c>
      <c r="M11" s="17">
        <v>72.650000000000006</v>
      </c>
      <c r="N11" s="17">
        <v>26.84</v>
      </c>
      <c r="O11" s="17">
        <v>0.37</v>
      </c>
      <c r="Q11" s="15">
        <v>1932</v>
      </c>
      <c r="R11" s="15" t="s">
        <v>54</v>
      </c>
      <c r="S11" s="15"/>
      <c r="T11" s="18">
        <v>403</v>
      </c>
      <c r="U11" s="16">
        <v>66.690516814354112</v>
      </c>
      <c r="V11" s="16">
        <f t="shared" si="4"/>
        <v>77.140038133589883</v>
      </c>
      <c r="X11" s="16">
        <v>12.381</v>
      </c>
      <c r="Y11" s="16">
        <f t="shared" si="5"/>
        <v>12.290049762384216</v>
      </c>
      <c r="Z11" s="16">
        <v>13.36357292393582</v>
      </c>
      <c r="AA11" s="16">
        <f t="shared" si="6"/>
        <v>0.42724957361528443</v>
      </c>
      <c r="AB11" s="16">
        <v>0.43041135497441985</v>
      </c>
      <c r="AC11" s="16">
        <f t="shared" si="7"/>
        <v>30.623377366089414</v>
      </c>
      <c r="AD11" s="16">
        <v>30.85</v>
      </c>
      <c r="AE11" s="16">
        <v>99.514552905327321</v>
      </c>
      <c r="AF11" s="16"/>
      <c r="AG11" s="19">
        <v>60.1</v>
      </c>
      <c r="AH11" s="19">
        <v>32.700000000000003</v>
      </c>
      <c r="AI11" s="19">
        <v>40.200000000000003</v>
      </c>
      <c r="AJ11" s="18">
        <v>4</v>
      </c>
      <c r="AL11" s="18">
        <v>60.1</v>
      </c>
      <c r="AM11" s="16">
        <v>5.46</v>
      </c>
      <c r="AN11" s="16">
        <v>54.633000000000003</v>
      </c>
      <c r="AO11" s="16">
        <v>234.21299999999999</v>
      </c>
      <c r="AP11" s="16"/>
      <c r="AQ11" s="19">
        <v>62.5</v>
      </c>
      <c r="AR11" s="16">
        <v>3.6666666666666661</v>
      </c>
      <c r="AS11" s="18">
        <v>910</v>
      </c>
      <c r="AT11" s="18">
        <v>7</v>
      </c>
      <c r="AU11" s="18">
        <v>8</v>
      </c>
      <c r="AV11" s="18">
        <v>7</v>
      </c>
      <c r="AW11" s="20">
        <v>8</v>
      </c>
      <c r="AX11" s="20">
        <v>8</v>
      </c>
      <c r="AZ11" s="22"/>
      <c r="BA11" s="23"/>
      <c r="BB11" s="23"/>
      <c r="BC11" s="23"/>
    </row>
    <row r="12" spans="1:55" ht="14.4" x14ac:dyDescent="0.3">
      <c r="A12" s="15">
        <v>1817</v>
      </c>
      <c r="B12" s="15" t="s">
        <v>55</v>
      </c>
      <c r="D12" s="16">
        <v>14.840999999999999</v>
      </c>
      <c r="E12" s="16">
        <f t="shared" si="0"/>
        <v>14.343887353500225</v>
      </c>
      <c r="F12" s="16">
        <f t="shared" si="1"/>
        <v>16.299871992613895</v>
      </c>
      <c r="G12" s="16">
        <v>1.5830694884185779</v>
      </c>
      <c r="H12" s="16">
        <f t="shared" si="2"/>
        <v>1.5300431517174928</v>
      </c>
      <c r="I12" s="16">
        <v>8.9502052118873365</v>
      </c>
      <c r="J12" s="16">
        <v>59.928042328042324</v>
      </c>
      <c r="K12" s="16">
        <f t="shared" si="3"/>
        <v>78.846030687830677</v>
      </c>
      <c r="L12" s="16">
        <v>31.645569620253166</v>
      </c>
      <c r="M12" s="17">
        <v>59.19</v>
      </c>
      <c r="N12" s="17">
        <v>39.590000000000003</v>
      </c>
      <c r="O12" s="17">
        <v>0.96</v>
      </c>
      <c r="Q12" s="15">
        <v>1817</v>
      </c>
      <c r="R12" s="15" t="s">
        <v>55</v>
      </c>
      <c r="S12" s="15"/>
      <c r="T12" s="18">
        <v>423</v>
      </c>
      <c r="U12" s="16">
        <v>65.83163011655526</v>
      </c>
      <c r="V12" s="16">
        <f t="shared" si="4"/>
        <v>73.847095207780811</v>
      </c>
      <c r="X12" s="16">
        <v>12.917</v>
      </c>
      <c r="Y12" s="16">
        <f t="shared" si="5"/>
        <v>12.820533749269774</v>
      </c>
      <c r="Z12" s="16">
        <v>13.352905446446641</v>
      </c>
      <c r="AA12" s="16">
        <f t="shared" si="6"/>
        <v>0.47593069817548878</v>
      </c>
      <c r="AB12" s="16">
        <v>0.4795117698343051</v>
      </c>
      <c r="AC12" s="16">
        <f t="shared" si="7"/>
        <v>31.90989858628344</v>
      </c>
      <c r="AD12" s="16">
        <v>32.15</v>
      </c>
      <c r="AE12" s="16">
        <v>97.195719068723264</v>
      </c>
      <c r="AF12" s="16"/>
      <c r="AG12" s="19">
        <v>61.3</v>
      </c>
      <c r="AH12" s="19">
        <v>8</v>
      </c>
      <c r="AI12" s="19">
        <v>36.89</v>
      </c>
      <c r="AJ12" s="18">
        <v>18</v>
      </c>
      <c r="AL12" s="18">
        <v>61.3</v>
      </c>
      <c r="AM12" s="16">
        <v>3.63</v>
      </c>
      <c r="AN12" s="16">
        <v>52.991</v>
      </c>
      <c r="AO12" s="16">
        <v>174.982</v>
      </c>
      <c r="AP12" s="16"/>
      <c r="AQ12" s="19">
        <v>62.3</v>
      </c>
      <c r="AR12" s="16">
        <v>3</v>
      </c>
      <c r="AS12" s="18">
        <v>925</v>
      </c>
      <c r="AT12" s="18">
        <v>6</v>
      </c>
      <c r="AU12" s="18">
        <v>8</v>
      </c>
      <c r="AV12" s="18">
        <v>8</v>
      </c>
      <c r="AW12" s="20">
        <v>8</v>
      </c>
      <c r="AX12" s="20">
        <v>7</v>
      </c>
      <c r="AZ12" s="22"/>
      <c r="BA12" s="23"/>
      <c r="BB12" s="23"/>
      <c r="BC12" s="23"/>
    </row>
    <row r="13" spans="1:55" ht="14.25" customHeight="1" x14ac:dyDescent="0.3">
      <c r="A13" s="15">
        <v>1680</v>
      </c>
      <c r="B13" s="15" t="s">
        <v>56</v>
      </c>
      <c r="D13" s="16">
        <v>16.437999999999999</v>
      </c>
      <c r="E13" s="16">
        <f t="shared" si="0"/>
        <v>15.886032395896216</v>
      </c>
      <c r="F13" s="16">
        <f t="shared" si="1"/>
        <v>18.052309540791153</v>
      </c>
      <c r="G13" s="16">
        <v>1.7417077394431497</v>
      </c>
      <c r="H13" s="16">
        <f t="shared" si="2"/>
        <v>1.6832233588622121</v>
      </c>
      <c r="I13" s="16">
        <v>8.9423989608833523</v>
      </c>
      <c r="J13" s="16">
        <v>55.786948853615513</v>
      </c>
      <c r="K13" s="16">
        <f t="shared" si="3"/>
        <v>73.495737918871242</v>
      </c>
      <c r="L13" s="16">
        <v>27.624309392265193</v>
      </c>
      <c r="M13" s="17">
        <v>31.77</v>
      </c>
      <c r="N13" s="17">
        <v>64.19</v>
      </c>
      <c r="O13" s="17">
        <v>3.9700000000000131</v>
      </c>
      <c r="Q13" s="15">
        <v>1680</v>
      </c>
      <c r="R13" s="15" t="s">
        <v>56</v>
      </c>
      <c r="S13" s="15"/>
      <c r="T13" s="18">
        <v>423</v>
      </c>
      <c r="U13" s="16">
        <v>64.293785310734464</v>
      </c>
      <c r="V13" s="16">
        <f t="shared" si="4"/>
        <v>68.315933225027834</v>
      </c>
      <c r="X13" s="16">
        <v>14.976000000000001</v>
      </c>
      <c r="Y13" s="16">
        <f t="shared" si="5"/>
        <v>14.90130367947669</v>
      </c>
      <c r="Z13" s="16">
        <v>13.56890459363953</v>
      </c>
      <c r="AA13" s="16">
        <f t="shared" si="6"/>
        <v>0.55579704171413247</v>
      </c>
      <c r="AB13" s="16">
        <v>0.5585831062670592</v>
      </c>
      <c r="AC13" s="16">
        <f t="shared" si="7"/>
        <v>39.501986917416176</v>
      </c>
      <c r="AD13" s="16">
        <v>39.700000000000003</v>
      </c>
      <c r="AE13" s="16">
        <v>92.691221725199071</v>
      </c>
      <c r="AF13" s="16"/>
      <c r="AG13" s="19">
        <v>61.8</v>
      </c>
      <c r="AH13" s="19">
        <v>8.6999999999999993</v>
      </c>
      <c r="AI13" s="19">
        <v>25.1</v>
      </c>
      <c r="AJ13" s="18">
        <v>13</v>
      </c>
      <c r="AL13" s="18">
        <v>61.8</v>
      </c>
      <c r="AM13" s="16">
        <v>2.88</v>
      </c>
      <c r="AN13" s="16">
        <v>71.233999999999995</v>
      </c>
      <c r="AO13" s="16">
        <v>155.535</v>
      </c>
      <c r="AP13" s="16"/>
      <c r="AQ13" s="19">
        <v>62.8</v>
      </c>
      <c r="AR13" s="16">
        <v>2.4166666666666661</v>
      </c>
      <c r="AS13" s="18">
        <v>940</v>
      </c>
      <c r="AT13" s="18">
        <v>5</v>
      </c>
      <c r="AU13" s="18">
        <v>4</v>
      </c>
      <c r="AV13" s="18">
        <v>4</v>
      </c>
      <c r="AW13" s="20">
        <v>4</v>
      </c>
      <c r="AX13" s="20">
        <v>4</v>
      </c>
      <c r="AZ13" s="22"/>
      <c r="BA13" s="23"/>
      <c r="BB13" s="23"/>
    </row>
    <row r="14" spans="1:55" ht="14.4" x14ac:dyDescent="0.3">
      <c r="A14" s="15">
        <v>1743</v>
      </c>
      <c r="B14" s="15" t="s">
        <v>57</v>
      </c>
      <c r="D14" s="16">
        <v>14.664999999999999</v>
      </c>
      <c r="E14" s="16">
        <f t="shared" si="0"/>
        <v>14.180805858230819</v>
      </c>
      <c r="F14" s="16">
        <f t="shared" si="1"/>
        <v>16.114552111625933</v>
      </c>
      <c r="G14" s="16">
        <v>1.4464515702915162</v>
      </c>
      <c r="H14" s="16">
        <f t="shared" si="2"/>
        <v>1.3986940948951312</v>
      </c>
      <c r="I14" s="16">
        <v>8.9952987931954027</v>
      </c>
      <c r="J14" s="16">
        <v>60.759082892416224</v>
      </c>
      <c r="K14" s="16">
        <f t="shared" si="3"/>
        <v>79.919735097001762</v>
      </c>
      <c r="L14" s="16">
        <v>34.246575342465754</v>
      </c>
      <c r="M14" s="17">
        <v>63</v>
      </c>
      <c r="N14" s="17">
        <v>36.31</v>
      </c>
      <c r="O14" s="17">
        <v>0.85</v>
      </c>
      <c r="Q14" s="15">
        <v>1743</v>
      </c>
      <c r="R14" s="15" t="s">
        <v>57</v>
      </c>
      <c r="S14" s="15"/>
      <c r="T14" s="18">
        <v>364</v>
      </c>
      <c r="U14" s="16">
        <v>66.736830443693577</v>
      </c>
      <c r="V14" s="16">
        <f t="shared" si="4"/>
        <v>73.365095793005139</v>
      </c>
      <c r="X14" s="16">
        <v>12.853</v>
      </c>
      <c r="Y14" s="16">
        <f t="shared" si="5"/>
        <v>12.771093991788579</v>
      </c>
      <c r="Z14" s="16">
        <v>13.448448448448403</v>
      </c>
      <c r="AA14" s="16">
        <f t="shared" si="6"/>
        <v>0.50367469301376877</v>
      </c>
      <c r="AB14" s="16">
        <v>0.50690495532085034</v>
      </c>
      <c r="AC14" s="16">
        <f t="shared" si="7"/>
        <v>34.627917654542287</v>
      </c>
      <c r="AD14" s="16">
        <v>34.85</v>
      </c>
      <c r="AE14" s="16">
        <v>92.47899159663865</v>
      </c>
      <c r="AF14" s="16"/>
      <c r="AG14" s="19">
        <v>62.2</v>
      </c>
      <c r="AH14" s="19">
        <v>7.66</v>
      </c>
      <c r="AI14" s="19">
        <v>13.47</v>
      </c>
      <c r="AJ14" s="18">
        <v>20</v>
      </c>
      <c r="AL14" s="18">
        <v>62.2</v>
      </c>
      <c r="AM14" s="16">
        <v>2.62</v>
      </c>
      <c r="AN14" s="16">
        <v>62.820999999999998</v>
      </c>
      <c r="AO14" s="16">
        <v>125.527</v>
      </c>
      <c r="AP14" s="16"/>
      <c r="AQ14" s="19">
        <v>62.2</v>
      </c>
      <c r="AR14" s="16">
        <v>2.5</v>
      </c>
      <c r="AS14" s="18">
        <v>890</v>
      </c>
      <c r="AT14" s="18">
        <v>5</v>
      </c>
      <c r="AU14" s="18">
        <v>5</v>
      </c>
      <c r="AV14" s="18">
        <v>5</v>
      </c>
      <c r="AW14" s="20">
        <v>5</v>
      </c>
      <c r="AX14" s="20">
        <v>4</v>
      </c>
      <c r="AZ14" s="22"/>
      <c r="BA14" s="23"/>
      <c r="BB14" s="23"/>
    </row>
    <row r="15" spans="1:55" ht="14.4" x14ac:dyDescent="0.3">
      <c r="A15" s="15">
        <v>1745</v>
      </c>
      <c r="B15" s="15" t="s">
        <v>58</v>
      </c>
      <c r="D15" s="16">
        <v>13.61</v>
      </c>
      <c r="E15" s="16">
        <f t="shared" si="0"/>
        <v>13.241224600355245</v>
      </c>
      <c r="F15" s="16">
        <f t="shared" si="1"/>
        <v>15.046846136767321</v>
      </c>
      <c r="G15" s="16">
        <v>1.3439439968300446</v>
      </c>
      <c r="H15" s="16">
        <f t="shared" si="2"/>
        <v>1.3075286048733092</v>
      </c>
      <c r="I15" s="16">
        <v>9.549151521237107</v>
      </c>
      <c r="J15" s="16">
        <v>62.764021164021159</v>
      </c>
      <c r="K15" s="16">
        <f t="shared" si="3"/>
        <v>82.510115343915331</v>
      </c>
      <c r="L15" s="16">
        <v>36.496350364963497</v>
      </c>
      <c r="M15" s="17">
        <v>80.08</v>
      </c>
      <c r="N15" s="17">
        <v>20</v>
      </c>
      <c r="O15" s="17">
        <v>0.4</v>
      </c>
      <c r="Q15" s="15">
        <v>1745</v>
      </c>
      <c r="R15" s="15" t="s">
        <v>58</v>
      </c>
      <c r="S15" s="15"/>
      <c r="T15" s="18">
        <v>374</v>
      </c>
      <c r="U15" s="16">
        <v>67.203555354261624</v>
      </c>
      <c r="V15" s="16">
        <f t="shared" si="4"/>
        <v>79.241847057829872</v>
      </c>
      <c r="X15" s="16">
        <v>12.141999999999999</v>
      </c>
      <c r="Y15" s="16">
        <f t="shared" si="5"/>
        <v>12.052226365688494</v>
      </c>
      <c r="Z15" s="16">
        <v>13.359410260267836</v>
      </c>
      <c r="AA15" s="16">
        <f t="shared" si="6"/>
        <v>0.39547416592863499</v>
      </c>
      <c r="AB15" s="16">
        <v>0.39841994142890264</v>
      </c>
      <c r="AC15" s="16">
        <f t="shared" si="7"/>
        <v>32.358967181802413</v>
      </c>
      <c r="AD15" s="16">
        <v>32.6</v>
      </c>
      <c r="AE15" s="16">
        <v>87.06765855266255</v>
      </c>
      <c r="AF15" s="16"/>
      <c r="AG15" s="19">
        <v>61.4</v>
      </c>
      <c r="AH15" s="19">
        <v>5.9</v>
      </c>
      <c r="AI15" s="19">
        <v>9</v>
      </c>
      <c r="AJ15" s="18">
        <v>28</v>
      </c>
      <c r="AL15" s="18">
        <v>61.4</v>
      </c>
      <c r="AM15" s="16">
        <v>2.16</v>
      </c>
      <c r="AN15" s="16">
        <v>57.459000000000003</v>
      </c>
      <c r="AO15" s="16">
        <v>94.736000000000004</v>
      </c>
      <c r="AP15" s="16"/>
      <c r="AQ15" s="19">
        <v>61.4</v>
      </c>
      <c r="AR15" s="16">
        <v>2</v>
      </c>
      <c r="AS15" s="18">
        <v>920</v>
      </c>
      <c r="AT15" s="18">
        <v>5</v>
      </c>
      <c r="AU15" s="18">
        <v>6</v>
      </c>
      <c r="AV15" s="18">
        <v>6</v>
      </c>
      <c r="AW15" s="20">
        <v>5</v>
      </c>
      <c r="AX15" s="20">
        <v>4</v>
      </c>
      <c r="AZ15" s="22"/>
      <c r="BA15" s="23"/>
      <c r="BB15" s="23"/>
    </row>
    <row r="16" spans="1:55" ht="14.4" x14ac:dyDescent="0.3">
      <c r="A16" s="15">
        <v>112</v>
      </c>
      <c r="B16" s="15" t="s">
        <v>59</v>
      </c>
      <c r="D16" s="16">
        <v>15.351999999999999</v>
      </c>
      <c r="E16" s="16">
        <f t="shared" si="0"/>
        <v>14.873803305616828</v>
      </c>
      <c r="F16" s="16">
        <f t="shared" si="1"/>
        <v>16.902049210928212</v>
      </c>
      <c r="G16" s="16">
        <v>1.666168807461258</v>
      </c>
      <c r="H16" s="16">
        <f t="shared" si="2"/>
        <v>1.6142696141305961</v>
      </c>
      <c r="I16" s="16">
        <v>9.1707768187422687</v>
      </c>
      <c r="J16" s="16">
        <v>59.530158730158732</v>
      </c>
      <c r="K16" s="16">
        <f t="shared" si="3"/>
        <v>78.331965079365077</v>
      </c>
      <c r="L16" s="16">
        <v>37.878787878787882</v>
      </c>
      <c r="M16" s="17">
        <v>58.27</v>
      </c>
      <c r="N16" s="17">
        <v>39.47</v>
      </c>
      <c r="O16" s="17">
        <v>1.94</v>
      </c>
      <c r="Q16" s="15">
        <v>112</v>
      </c>
      <c r="R16" s="15" t="s">
        <v>59</v>
      </c>
      <c r="S16" s="15"/>
      <c r="T16" s="18">
        <v>407</v>
      </c>
      <c r="U16" s="16">
        <v>67.668860983570283</v>
      </c>
      <c r="V16" s="16">
        <f t="shared" si="4"/>
        <v>75.504188846393845</v>
      </c>
      <c r="X16" s="16">
        <v>13.366</v>
      </c>
      <c r="Y16" s="16">
        <f t="shared" si="5"/>
        <v>13.281640756501185</v>
      </c>
      <c r="Z16" s="16">
        <v>13.45376515794203</v>
      </c>
      <c r="AA16" s="16">
        <f t="shared" si="6"/>
        <v>0.47953344274352872</v>
      </c>
      <c r="AB16" s="16">
        <v>0.48257923198025576</v>
      </c>
      <c r="AC16" s="16">
        <f t="shared" si="7"/>
        <v>33.288565415441397</v>
      </c>
      <c r="AD16" s="16">
        <v>33.5</v>
      </c>
      <c r="AE16" s="16">
        <v>98.657945391031575</v>
      </c>
      <c r="AF16" s="16"/>
      <c r="AG16" s="19">
        <v>60</v>
      </c>
      <c r="AH16" s="19">
        <v>11.5</v>
      </c>
      <c r="AI16" s="19">
        <v>31.9</v>
      </c>
      <c r="AJ16" s="18">
        <v>13</v>
      </c>
      <c r="AL16" s="18">
        <v>60</v>
      </c>
      <c r="AM16" s="16">
        <v>4.45</v>
      </c>
      <c r="AN16" s="16">
        <v>57.496000000000002</v>
      </c>
      <c r="AO16" s="16">
        <v>192.58</v>
      </c>
      <c r="AP16" s="16"/>
      <c r="AQ16" s="19">
        <v>60</v>
      </c>
      <c r="AR16" s="16">
        <v>3.5833333333333335</v>
      </c>
      <c r="AS16" s="18">
        <v>930</v>
      </c>
      <c r="AT16" s="18">
        <v>7</v>
      </c>
      <c r="AU16" s="18">
        <v>8</v>
      </c>
      <c r="AV16" s="18">
        <v>8</v>
      </c>
      <c r="AW16" s="20">
        <v>7</v>
      </c>
      <c r="AX16" s="20">
        <v>7</v>
      </c>
      <c r="AZ16" s="22"/>
      <c r="BA16" s="23"/>
      <c r="BB16" s="23"/>
    </row>
    <row r="17" spans="1:54" ht="14.4" x14ac:dyDescent="0.3">
      <c r="A17" s="15">
        <v>1916</v>
      </c>
      <c r="B17" s="15" t="s">
        <v>60</v>
      </c>
      <c r="D17" s="16">
        <v>15.055999999999999</v>
      </c>
      <c r="E17" s="16">
        <f t="shared" si="0"/>
        <v>14.620928875889849</v>
      </c>
      <c r="F17" s="16">
        <f t="shared" si="1"/>
        <v>16.614691904420283</v>
      </c>
      <c r="G17" s="16">
        <v>1.5397860856320331</v>
      </c>
      <c r="H17" s="16">
        <f t="shared" si="2"/>
        <v>1.4952911026906746</v>
      </c>
      <c r="I17" s="16">
        <v>9.3814072110816511</v>
      </c>
      <c r="J17" s="16">
        <v>58.299823633156961</v>
      </c>
      <c r="K17" s="16">
        <f t="shared" si="3"/>
        <v>76.742372134038789</v>
      </c>
      <c r="L17" s="16">
        <v>34.364261168384886</v>
      </c>
      <c r="M17" s="17">
        <v>52</v>
      </c>
      <c r="N17" s="17">
        <v>46.13</v>
      </c>
      <c r="O17" s="17">
        <v>2.35</v>
      </c>
      <c r="Q17" s="15">
        <v>1916</v>
      </c>
      <c r="R17" s="15" t="s">
        <v>60</v>
      </c>
      <c r="S17" s="15"/>
      <c r="T17" s="18">
        <v>388</v>
      </c>
      <c r="U17" s="16">
        <v>67.164054684894964</v>
      </c>
      <c r="V17" s="16">
        <f t="shared" si="4"/>
        <v>76.871340968700267</v>
      </c>
      <c r="X17" s="16">
        <v>13.302</v>
      </c>
      <c r="Y17" s="16">
        <f t="shared" si="5"/>
        <v>13.197356278163165</v>
      </c>
      <c r="Z17" s="16">
        <v>13.318093723599901</v>
      </c>
      <c r="AA17" s="16">
        <f t="shared" si="6"/>
        <v>0.44209427432389403</v>
      </c>
      <c r="AB17" s="16">
        <v>0.4455997029334523</v>
      </c>
      <c r="AC17" s="16">
        <f t="shared" si="7"/>
        <v>32.889216705841903</v>
      </c>
      <c r="AD17" s="16">
        <v>33.150000000000006</v>
      </c>
      <c r="AE17" s="16">
        <v>98.648427260812582</v>
      </c>
      <c r="AF17" s="16"/>
      <c r="AG17" s="19">
        <v>60.7</v>
      </c>
      <c r="AH17" s="19">
        <v>24</v>
      </c>
      <c r="AI17" s="19">
        <v>31.78</v>
      </c>
      <c r="AJ17" s="18">
        <v>14</v>
      </c>
      <c r="AL17" s="18">
        <v>60.7</v>
      </c>
      <c r="AM17" s="16">
        <v>4.43</v>
      </c>
      <c r="AN17" s="16">
        <v>54.802999999999997</v>
      </c>
      <c r="AO17" s="16">
        <v>190.60599999999999</v>
      </c>
      <c r="AP17" s="16"/>
      <c r="AQ17" s="19">
        <v>60.7</v>
      </c>
      <c r="AR17" s="16">
        <v>3.0833333333333339</v>
      </c>
      <c r="AS17" s="18">
        <v>925</v>
      </c>
      <c r="AT17" s="18">
        <v>7</v>
      </c>
      <c r="AU17" s="18">
        <v>7</v>
      </c>
      <c r="AV17" s="18">
        <v>6</v>
      </c>
      <c r="AW17" s="20">
        <v>6</v>
      </c>
      <c r="AX17" s="20">
        <v>6</v>
      </c>
      <c r="AZ17" s="22"/>
      <c r="BA17" s="23"/>
      <c r="BB17" s="23"/>
    </row>
    <row r="18" spans="1:54" ht="14.4" x14ac:dyDescent="0.3">
      <c r="A18" s="15">
        <v>1920</v>
      </c>
      <c r="B18" s="15" t="s">
        <v>61</v>
      </c>
      <c r="D18" s="16">
        <v>14.904999999999999</v>
      </c>
      <c r="E18" s="16">
        <f t="shared" si="0"/>
        <v>14.432738705020579</v>
      </c>
      <c r="F18" s="16">
        <f t="shared" si="1"/>
        <v>16.400839437523384</v>
      </c>
      <c r="G18" s="16">
        <v>1.5499254843517491</v>
      </c>
      <c r="H18" s="16">
        <f t="shared" si="2"/>
        <v>1.5008164728548312</v>
      </c>
      <c r="I18" s="16">
        <v>9.1205053449951095</v>
      </c>
      <c r="J18" s="16">
        <v>58.323809523809523</v>
      </c>
      <c r="K18" s="16">
        <f t="shared" si="3"/>
        <v>76.773361904761899</v>
      </c>
      <c r="L18" s="16">
        <v>31.948881789137378</v>
      </c>
      <c r="M18" s="17">
        <v>55.23</v>
      </c>
      <c r="N18" s="17">
        <v>43.73</v>
      </c>
      <c r="O18" s="17">
        <v>0.99</v>
      </c>
      <c r="Q18" s="15">
        <v>1920</v>
      </c>
      <c r="R18" s="15" t="s">
        <v>61</v>
      </c>
      <c r="S18" s="15"/>
      <c r="T18" s="18">
        <v>413</v>
      </c>
      <c r="U18" s="16">
        <v>68.236914600550961</v>
      </c>
      <c r="V18" s="16">
        <f t="shared" si="4"/>
        <v>76.461957417819988</v>
      </c>
      <c r="X18" s="16">
        <v>13.47</v>
      </c>
      <c r="Y18" s="16">
        <f t="shared" si="5"/>
        <v>13.411655809092489</v>
      </c>
      <c r="Z18" s="16">
        <v>13.625877632898664</v>
      </c>
      <c r="AA18" s="16">
        <f t="shared" si="6"/>
        <v>0.4717391436546195</v>
      </c>
      <c r="AB18" s="16">
        <v>0.47379133162064768</v>
      </c>
      <c r="AC18" s="16">
        <f t="shared" si="7"/>
        <v>33.305114091621661</v>
      </c>
      <c r="AD18" s="16">
        <v>33.450000000000003</v>
      </c>
      <c r="AE18" s="16">
        <v>98.501939612792498</v>
      </c>
      <c r="AF18" s="16"/>
      <c r="AG18" s="19">
        <v>61.4</v>
      </c>
      <c r="AH18" s="19">
        <v>11.5</v>
      </c>
      <c r="AI18" s="19">
        <v>33.4</v>
      </c>
      <c r="AJ18" s="18">
        <v>11</v>
      </c>
      <c r="AL18" s="18">
        <v>61.4</v>
      </c>
      <c r="AM18" s="16">
        <v>4</v>
      </c>
      <c r="AN18" s="16">
        <v>54.011000000000003</v>
      </c>
      <c r="AO18" s="16">
        <v>194.10300000000001</v>
      </c>
      <c r="AP18" s="16"/>
      <c r="AQ18" s="19">
        <v>61.4</v>
      </c>
      <c r="AR18" s="16">
        <v>3</v>
      </c>
      <c r="AS18" s="18">
        <v>900</v>
      </c>
      <c r="AT18" s="18">
        <v>7</v>
      </c>
      <c r="AU18" s="18">
        <v>7</v>
      </c>
      <c r="AV18" s="18">
        <v>5</v>
      </c>
      <c r="AW18" s="20">
        <v>7</v>
      </c>
      <c r="AX18" s="20">
        <v>4</v>
      </c>
      <c r="AZ18" s="22"/>
      <c r="BA18" s="23"/>
      <c r="BB18" s="23"/>
    </row>
    <row r="19" spans="1:54" ht="14.4" x14ac:dyDescent="0.3">
      <c r="A19" s="15">
        <v>1730</v>
      </c>
      <c r="B19" s="15" t="s">
        <v>62</v>
      </c>
      <c r="D19" s="16">
        <v>14.787999999999998</v>
      </c>
      <c r="E19" s="16">
        <f t="shared" si="0"/>
        <v>14.320684013765232</v>
      </c>
      <c r="F19" s="16">
        <f t="shared" si="1"/>
        <v>16.273504561096853</v>
      </c>
      <c r="G19" s="16">
        <v>1.668208245243114</v>
      </c>
      <c r="H19" s="16">
        <f t="shared" si="2"/>
        <v>1.6154911515610235</v>
      </c>
      <c r="I19" s="16">
        <v>9.1283629504616783</v>
      </c>
      <c r="J19" s="16">
        <v>60.227160493827157</v>
      </c>
      <c r="K19" s="16">
        <f t="shared" si="3"/>
        <v>79.232491358024689</v>
      </c>
      <c r="L19" s="16">
        <v>33.222591362126245</v>
      </c>
      <c r="M19" s="17">
        <v>59</v>
      </c>
      <c r="N19" s="17">
        <v>39.89</v>
      </c>
      <c r="O19" s="17">
        <v>1.34</v>
      </c>
      <c r="Q19" s="15">
        <v>1730</v>
      </c>
      <c r="R19" s="15" t="s">
        <v>62</v>
      </c>
      <c r="S19" s="15"/>
      <c r="T19" s="18">
        <v>442</v>
      </c>
      <c r="U19" s="16">
        <v>69.071966042832344</v>
      </c>
      <c r="V19" s="16">
        <f t="shared" si="4"/>
        <v>74.287223252890172</v>
      </c>
      <c r="X19" s="16">
        <v>13.472</v>
      </c>
      <c r="Y19" s="16">
        <f t="shared" si="5"/>
        <v>13.384867661691564</v>
      </c>
      <c r="Z19" s="16">
        <v>13.440160240360683</v>
      </c>
      <c r="AA19" s="16">
        <f t="shared" si="6"/>
        <v>0.53193485579884348</v>
      </c>
      <c r="AB19" s="16">
        <v>0.53539762651761325</v>
      </c>
      <c r="AC19" s="16">
        <f t="shared" si="7"/>
        <v>35.320074626865726</v>
      </c>
      <c r="AD19" s="16">
        <v>35.549999999999997</v>
      </c>
      <c r="AE19" s="16">
        <v>99.153020219507937</v>
      </c>
      <c r="AF19" s="16"/>
      <c r="AG19" s="19">
        <v>62.4</v>
      </c>
      <c r="AH19" s="19">
        <v>30.1</v>
      </c>
      <c r="AI19" s="19">
        <v>37.82</v>
      </c>
      <c r="AJ19" s="18">
        <v>12</v>
      </c>
      <c r="AL19" s="18">
        <v>62.4</v>
      </c>
      <c r="AM19" s="16">
        <v>3.92</v>
      </c>
      <c r="AN19" s="16">
        <v>74.2</v>
      </c>
      <c r="AO19" s="16">
        <v>212.28</v>
      </c>
      <c r="AP19" s="16"/>
      <c r="AQ19" s="19">
        <v>62.4</v>
      </c>
      <c r="AR19" s="16">
        <v>3</v>
      </c>
      <c r="AS19" s="18">
        <v>950</v>
      </c>
      <c r="AT19" s="18">
        <v>7</v>
      </c>
      <c r="AU19" s="18">
        <v>7</v>
      </c>
      <c r="AV19" s="18">
        <v>7</v>
      </c>
      <c r="AW19" s="20">
        <v>7</v>
      </c>
      <c r="AX19" s="20">
        <v>7</v>
      </c>
      <c r="AZ19" s="22"/>
      <c r="BA19" s="23"/>
      <c r="BB19" s="23"/>
    </row>
    <row r="20" spans="1:54" ht="14.4" x14ac:dyDescent="0.3">
      <c r="A20" s="15">
        <v>1888</v>
      </c>
      <c r="B20" s="15" t="s">
        <v>63</v>
      </c>
      <c r="D20" s="16">
        <v>15.581</v>
      </c>
      <c r="E20" s="16">
        <f t="shared" si="0"/>
        <v>15.09278052845081</v>
      </c>
      <c r="F20" s="16">
        <f t="shared" si="1"/>
        <v>17.150886964148647</v>
      </c>
      <c r="G20" s="16">
        <v>1.5738539329605397</v>
      </c>
      <c r="H20" s="16">
        <f t="shared" si="2"/>
        <v>1.5245383476036558</v>
      </c>
      <c r="I20" s="16">
        <v>9.1533864541831633</v>
      </c>
      <c r="J20" s="16">
        <v>59.163315696649029</v>
      </c>
      <c r="K20" s="16">
        <f t="shared" si="3"/>
        <v>77.858003880070541</v>
      </c>
      <c r="L20" s="16">
        <v>33.557046979865774</v>
      </c>
      <c r="M20" s="17">
        <v>66.239999999999995</v>
      </c>
      <c r="N20" s="17">
        <v>32.979999999999997</v>
      </c>
      <c r="O20" s="17">
        <v>0.75</v>
      </c>
      <c r="Q20" s="15">
        <v>1888</v>
      </c>
      <c r="R20" s="15" t="s">
        <v>63</v>
      </c>
      <c r="S20" s="15"/>
      <c r="T20" s="18">
        <v>430</v>
      </c>
      <c r="U20" s="16">
        <v>68.53239312472455</v>
      </c>
      <c r="V20" s="16">
        <f t="shared" si="4"/>
        <v>74.360681458245693</v>
      </c>
      <c r="X20" s="16">
        <v>13.058</v>
      </c>
      <c r="Y20" s="16">
        <f t="shared" si="5"/>
        <v>12.955758445817199</v>
      </c>
      <c r="Z20" s="16">
        <v>13.321323124655848</v>
      </c>
      <c r="AA20" s="16">
        <f t="shared" si="6"/>
        <v>0.51967423332957707</v>
      </c>
      <c r="AB20" s="16">
        <v>0.52377529013042579</v>
      </c>
      <c r="AC20" s="16">
        <f t="shared" si="7"/>
        <v>32.989659084348439</v>
      </c>
      <c r="AD20" s="16">
        <v>33.25</v>
      </c>
      <c r="AE20" s="16">
        <v>99.247426596957141</v>
      </c>
      <c r="AF20" s="16"/>
      <c r="AG20" s="19">
        <v>60.2</v>
      </c>
      <c r="AH20" s="19">
        <v>35.200000000000003</v>
      </c>
      <c r="AI20" s="19">
        <v>46.4</v>
      </c>
      <c r="AJ20" s="18">
        <v>9</v>
      </c>
      <c r="AL20" s="18">
        <v>60.2</v>
      </c>
      <c r="AM20" s="16">
        <v>4.25</v>
      </c>
      <c r="AN20" s="16">
        <v>62.551000000000002</v>
      </c>
      <c r="AO20" s="16">
        <v>200.59399999999999</v>
      </c>
      <c r="AP20" s="16"/>
      <c r="AQ20" s="19">
        <v>60.2</v>
      </c>
      <c r="AR20" s="16">
        <v>3.5</v>
      </c>
      <c r="AS20" s="18">
        <v>1035</v>
      </c>
      <c r="AT20" s="18">
        <v>8</v>
      </c>
      <c r="AU20" s="18">
        <v>8</v>
      </c>
      <c r="AV20" s="18">
        <v>9</v>
      </c>
      <c r="AW20" s="20">
        <v>9</v>
      </c>
      <c r="AX20" s="20">
        <v>9</v>
      </c>
      <c r="AZ20" s="22"/>
      <c r="BA20" s="23"/>
      <c r="BB20" s="23"/>
    </row>
    <row r="21" spans="1:54" ht="14.4" x14ac:dyDescent="0.3">
      <c r="A21" s="15">
        <v>1922</v>
      </c>
      <c r="B21" s="15" t="s">
        <v>64</v>
      </c>
      <c r="D21" s="16">
        <v>12.228999999999999</v>
      </c>
      <c r="E21" s="16">
        <f t="shared" si="0"/>
        <v>11.841539677630147</v>
      </c>
      <c r="F21" s="16">
        <f t="shared" si="1"/>
        <v>13.456295088216077</v>
      </c>
      <c r="G21" s="16">
        <v>1.5</v>
      </c>
      <c r="H21" s="16">
        <f t="shared" si="2"/>
        <v>1.4524744064473973</v>
      </c>
      <c r="I21" s="16">
        <v>9.1206017716633028</v>
      </c>
      <c r="J21" s="16">
        <v>60.060670194003528</v>
      </c>
      <c r="K21" s="16">
        <f t="shared" si="3"/>
        <v>79.017385890652562</v>
      </c>
      <c r="L21" s="16">
        <v>34.722222222222221</v>
      </c>
      <c r="M21" s="17">
        <v>75.83</v>
      </c>
      <c r="N21" s="17">
        <v>23.51</v>
      </c>
      <c r="O21" s="17">
        <v>0.56999999999999673</v>
      </c>
      <c r="Q21" s="15">
        <v>1922</v>
      </c>
      <c r="R21" s="15" t="s">
        <v>64</v>
      </c>
      <c r="S21" s="15"/>
      <c r="T21" s="18">
        <v>386</v>
      </c>
      <c r="U21" s="16">
        <v>71.891996891996882</v>
      </c>
      <c r="V21" s="16">
        <f t="shared" si="4"/>
        <v>78.775963331325315</v>
      </c>
      <c r="X21" s="16">
        <v>10.032999999999999</v>
      </c>
      <c r="Y21" s="16">
        <f t="shared" si="5"/>
        <v>9.9642371456433168</v>
      </c>
      <c r="Z21" s="16">
        <v>13.406516987879968</v>
      </c>
      <c r="AA21" s="16">
        <f t="shared" si="6"/>
        <v>0.49856067121343139</v>
      </c>
      <c r="AB21" s="16">
        <v>0.5020012210840864</v>
      </c>
      <c r="AC21" s="16">
        <f t="shared" si="7"/>
        <v>27.261866804336595</v>
      </c>
      <c r="AD21" s="16">
        <v>27.45</v>
      </c>
      <c r="AE21" s="16">
        <v>96.523297491039415</v>
      </c>
      <c r="AF21" s="16"/>
      <c r="AG21" s="19">
        <v>57.5</v>
      </c>
      <c r="AH21" s="19">
        <v>3.99</v>
      </c>
      <c r="AI21" s="19">
        <v>5.69</v>
      </c>
      <c r="AJ21" s="18">
        <v>57</v>
      </c>
      <c r="AL21" s="18">
        <v>57.5</v>
      </c>
      <c r="AM21" s="16">
        <v>2.35</v>
      </c>
      <c r="AN21" s="16">
        <v>53.231000000000002</v>
      </c>
      <c r="AO21" s="16">
        <v>110.042</v>
      </c>
      <c r="AP21" s="16"/>
      <c r="AQ21" s="19">
        <v>57.5</v>
      </c>
      <c r="AR21" s="16">
        <v>2.75</v>
      </c>
      <c r="AS21" s="18">
        <v>860</v>
      </c>
      <c r="AT21" s="18">
        <v>6</v>
      </c>
      <c r="AU21" s="18">
        <v>4</v>
      </c>
      <c r="AV21" s="18">
        <v>3</v>
      </c>
      <c r="AW21" s="20">
        <v>3</v>
      </c>
      <c r="AX21" s="20">
        <v>4</v>
      </c>
      <c r="AZ21" s="22"/>
      <c r="BA21" s="23"/>
      <c r="BB21" s="23"/>
    </row>
    <row r="22" spans="1:54" ht="14.4" x14ac:dyDescent="0.3">
      <c r="A22" s="15">
        <v>1728</v>
      </c>
      <c r="B22" s="15" t="s">
        <v>65</v>
      </c>
      <c r="D22" s="16">
        <v>14.677</v>
      </c>
      <c r="E22" s="16">
        <f t="shared" si="0"/>
        <v>14.206281078137749</v>
      </c>
      <c r="F22" s="16">
        <f t="shared" si="1"/>
        <v>16.143501225156534</v>
      </c>
      <c r="G22" s="16">
        <v>1.5533650577838229</v>
      </c>
      <c r="H22" s="16">
        <f t="shared" si="2"/>
        <v>1.5035457264996033</v>
      </c>
      <c r="I22" s="16">
        <v>9.0841584158415145</v>
      </c>
      <c r="J22" s="16">
        <v>63.013756613756613</v>
      </c>
      <c r="K22" s="16">
        <f t="shared" si="3"/>
        <v>82.832773544973548</v>
      </c>
      <c r="L22" s="16">
        <v>41.152263374485599</v>
      </c>
      <c r="M22" s="17">
        <v>82.72</v>
      </c>
      <c r="N22" s="17">
        <v>16.899999999999999</v>
      </c>
      <c r="O22" s="17">
        <v>0.3</v>
      </c>
      <c r="Q22" s="15">
        <v>1728</v>
      </c>
      <c r="R22" s="15" t="s">
        <v>65</v>
      </c>
      <c r="S22" s="15"/>
      <c r="T22" s="18">
        <v>420</v>
      </c>
      <c r="U22" s="16">
        <v>73.545656893187882</v>
      </c>
      <c r="V22" s="16">
        <f t="shared" si="4"/>
        <v>82.110903355460039</v>
      </c>
      <c r="X22" s="16">
        <v>12.664</v>
      </c>
      <c r="Y22" s="16">
        <f t="shared" si="5"/>
        <v>12.57501368798426</v>
      </c>
      <c r="Z22" s="16">
        <v>13.391426282051199</v>
      </c>
      <c r="AA22" s="16">
        <f t="shared" si="6"/>
        <v>0.46493507075455687</v>
      </c>
      <c r="AB22" s="16">
        <v>0.46822515522681141</v>
      </c>
      <c r="AC22" s="16">
        <f t="shared" si="7"/>
        <v>34.307227015149735</v>
      </c>
      <c r="AD22" s="16">
        <v>34.550000000000004</v>
      </c>
      <c r="AE22" s="16">
        <v>97.251545769868784</v>
      </c>
      <c r="AF22" s="16"/>
      <c r="AG22" s="19">
        <v>64.5</v>
      </c>
      <c r="AH22" s="19">
        <v>6.7</v>
      </c>
      <c r="AI22" s="19">
        <v>16.899999999999999</v>
      </c>
      <c r="AJ22" s="18">
        <v>11</v>
      </c>
      <c r="AL22" s="18">
        <v>64.5</v>
      </c>
      <c r="AM22" s="16">
        <v>2.95</v>
      </c>
      <c r="AN22" s="16">
        <v>61.718000000000004</v>
      </c>
      <c r="AO22" s="16">
        <v>134.84399999999999</v>
      </c>
      <c r="AP22" s="16"/>
      <c r="AQ22" s="19">
        <v>64.5</v>
      </c>
      <c r="AR22" s="16">
        <v>2</v>
      </c>
      <c r="AS22" s="18">
        <v>915</v>
      </c>
      <c r="AT22" s="18">
        <v>5</v>
      </c>
      <c r="AU22" s="18">
        <v>5</v>
      </c>
      <c r="AV22" s="18">
        <v>5</v>
      </c>
      <c r="AW22" s="20">
        <v>3</v>
      </c>
      <c r="AX22" s="20">
        <v>4</v>
      </c>
      <c r="AZ22" s="22"/>
      <c r="BA22" s="23"/>
      <c r="BB22" s="23"/>
    </row>
    <row r="23" spans="1:54" ht="14.4" x14ac:dyDescent="0.3">
      <c r="A23" s="15">
        <v>1550</v>
      </c>
      <c r="B23" s="15" t="s">
        <v>66</v>
      </c>
      <c r="D23" s="16">
        <v>14.155999999999999</v>
      </c>
      <c r="E23" s="16">
        <f t="shared" si="0"/>
        <v>13.741162728617624</v>
      </c>
      <c r="F23" s="16">
        <f t="shared" si="1"/>
        <v>15.614957646156393</v>
      </c>
      <c r="G23" s="16">
        <v>1.6438445700839901</v>
      </c>
      <c r="H23" s="16">
        <f t="shared" si="2"/>
        <v>1.5956722052895302</v>
      </c>
      <c r="I23" s="16">
        <v>9.3433339956289529</v>
      </c>
      <c r="J23" s="16">
        <v>61.291005291005284</v>
      </c>
      <c r="K23" s="16">
        <f t="shared" si="3"/>
        <v>80.606978835978822</v>
      </c>
      <c r="L23" s="16">
        <v>39.0625</v>
      </c>
      <c r="M23" s="17">
        <v>73.650000000000006</v>
      </c>
      <c r="N23" s="17">
        <v>25.42</v>
      </c>
      <c r="O23" s="17">
        <v>0.85</v>
      </c>
      <c r="Q23" s="15">
        <v>1550</v>
      </c>
      <c r="R23" s="15" t="s">
        <v>66</v>
      </c>
      <c r="S23" s="15"/>
      <c r="T23" s="18">
        <v>463</v>
      </c>
      <c r="U23" s="16">
        <v>68.693599888935168</v>
      </c>
      <c r="V23" s="16">
        <f t="shared" si="4"/>
        <v>75.045673302747176</v>
      </c>
      <c r="X23" s="16">
        <v>12.372</v>
      </c>
      <c r="Y23" s="16">
        <f t="shared" si="5"/>
        <v>12.287088768713009</v>
      </c>
      <c r="Z23" s="16">
        <v>13.405687870565771</v>
      </c>
      <c r="AA23" s="16">
        <f t="shared" si="6"/>
        <v>0.50919853172375995</v>
      </c>
      <c r="AB23" s="16">
        <v>0.51271740223182427</v>
      </c>
      <c r="AC23" s="16">
        <f t="shared" si="7"/>
        <v>30.936212022745732</v>
      </c>
      <c r="AD23" s="16">
        <v>31.15</v>
      </c>
      <c r="AE23" s="16">
        <v>94.853897780072259</v>
      </c>
      <c r="AF23" s="16"/>
      <c r="AG23" s="19">
        <v>63.8</v>
      </c>
      <c r="AH23" s="19">
        <v>5</v>
      </c>
      <c r="AI23" s="19">
        <v>7</v>
      </c>
      <c r="AJ23" s="18">
        <v>36</v>
      </c>
      <c r="AL23" s="18">
        <v>63.8</v>
      </c>
      <c r="AM23" s="16">
        <v>2.4</v>
      </c>
      <c r="AN23" s="16">
        <v>54.938000000000002</v>
      </c>
      <c r="AO23" s="16">
        <v>101.499</v>
      </c>
      <c r="AP23" s="16"/>
      <c r="AQ23" s="19">
        <v>63.8</v>
      </c>
      <c r="AR23" s="16">
        <v>2.1666666666666665</v>
      </c>
      <c r="AS23" s="18">
        <v>860</v>
      </c>
      <c r="AT23" s="18">
        <v>5</v>
      </c>
      <c r="AU23" s="18">
        <v>5</v>
      </c>
      <c r="AV23" s="18">
        <v>6</v>
      </c>
      <c r="AW23" s="20">
        <v>6</v>
      </c>
      <c r="AX23" s="20">
        <v>5</v>
      </c>
      <c r="AZ23" s="22"/>
      <c r="BA23" s="23"/>
      <c r="BB23" s="23"/>
    </row>
    <row r="24" spans="1:54" ht="14.4" x14ac:dyDescent="0.3">
      <c r="A24" s="15"/>
      <c r="B24" s="15"/>
      <c r="D24" s="16"/>
      <c r="E24" s="16"/>
      <c r="F24" s="16"/>
      <c r="G24" s="16"/>
      <c r="H24" s="16"/>
      <c r="I24" s="16"/>
      <c r="J24" s="16"/>
      <c r="K24" s="16"/>
      <c r="L24" s="16"/>
      <c r="X24" s="16"/>
      <c r="Y24" s="16"/>
      <c r="Z24" s="16"/>
      <c r="AA24" s="16"/>
      <c r="AB24" s="16"/>
      <c r="AC24" s="16"/>
      <c r="AD24" s="16"/>
      <c r="AE24" s="16"/>
      <c r="AF24" s="16"/>
      <c r="AG24" s="19"/>
      <c r="AH24" s="19"/>
      <c r="AI24" s="19"/>
      <c r="AM24" s="16"/>
      <c r="AN24" s="16"/>
      <c r="AO24" s="16"/>
      <c r="AP24" s="16"/>
      <c r="AQ24" s="19"/>
      <c r="AR24" s="16"/>
      <c r="AZ24" s="22"/>
      <c r="BA24" s="23"/>
      <c r="BB24" s="23"/>
    </row>
    <row r="25" spans="1:54" ht="14.4" x14ac:dyDescent="0.3">
      <c r="A25" s="15"/>
      <c r="B25" s="15"/>
      <c r="D25" s="16"/>
      <c r="E25" s="16"/>
      <c r="F25" s="16"/>
      <c r="G25" s="16"/>
      <c r="H25" s="16"/>
      <c r="I25" s="16"/>
      <c r="J25" s="16"/>
      <c r="K25" s="16"/>
      <c r="L25" s="16"/>
      <c r="X25" s="16"/>
      <c r="Y25" s="16"/>
      <c r="Z25" s="16"/>
      <c r="AA25" s="16"/>
      <c r="AB25" s="16"/>
      <c r="AC25" s="16"/>
      <c r="AD25" s="16"/>
      <c r="AE25" s="16"/>
      <c r="AF25" s="16"/>
      <c r="AG25" s="19"/>
      <c r="AH25" s="19"/>
      <c r="AI25" s="19"/>
      <c r="AM25" s="16"/>
      <c r="AN25" s="16"/>
      <c r="AO25" s="16"/>
      <c r="AP25" s="16"/>
      <c r="AQ25" s="19"/>
      <c r="AR25" s="16"/>
      <c r="AZ25" s="22"/>
      <c r="BA25" s="23"/>
      <c r="BB25" s="23"/>
    </row>
    <row r="26" spans="1:54" ht="14.4" x14ac:dyDescent="0.3">
      <c r="A26" s="15"/>
      <c r="B26" s="15"/>
      <c r="D26" s="16"/>
      <c r="E26" s="16"/>
      <c r="F26" s="16"/>
      <c r="G26" s="16"/>
      <c r="H26" s="16"/>
      <c r="I26" s="16"/>
      <c r="J26" s="16"/>
      <c r="K26" s="16"/>
      <c r="L26" s="16"/>
      <c r="X26" s="16"/>
      <c r="Y26" s="16"/>
      <c r="Z26" s="16"/>
      <c r="AA26" s="16"/>
      <c r="AB26" s="16"/>
      <c r="AC26" s="16"/>
      <c r="AD26" s="16"/>
      <c r="AE26" s="16"/>
      <c r="AF26" s="16"/>
      <c r="AG26" s="19"/>
      <c r="AH26" s="19"/>
      <c r="AI26" s="19"/>
      <c r="AM26" s="16"/>
      <c r="AN26" s="16"/>
      <c r="AO26" s="16"/>
      <c r="AP26" s="16"/>
      <c r="AQ26" s="19"/>
      <c r="AR26" s="16"/>
      <c r="AZ26" s="22"/>
      <c r="BA26" s="23"/>
      <c r="BB26" s="23"/>
    </row>
    <row r="27" spans="1:54" ht="14.4" x14ac:dyDescent="0.3">
      <c r="A27" s="15"/>
      <c r="B27" s="15"/>
      <c r="D27" s="16"/>
      <c r="E27" s="16"/>
      <c r="F27" s="16"/>
      <c r="G27" s="16"/>
      <c r="H27" s="16"/>
      <c r="I27" s="16"/>
      <c r="J27" s="16"/>
      <c r="K27" s="16"/>
      <c r="L27" s="16"/>
      <c r="X27" s="16"/>
      <c r="Y27" s="16"/>
      <c r="Z27" s="16"/>
      <c r="AA27" s="16"/>
      <c r="AB27" s="16"/>
      <c r="AC27" s="16"/>
      <c r="AD27" s="16"/>
      <c r="AE27" s="16"/>
      <c r="AF27" s="16"/>
      <c r="AG27" s="19"/>
      <c r="AH27" s="19"/>
      <c r="AI27" s="19"/>
      <c r="AM27" s="16"/>
      <c r="AN27" s="16"/>
      <c r="AO27" s="16"/>
      <c r="AP27" s="16"/>
      <c r="AQ27" s="19"/>
      <c r="AR27" s="16"/>
      <c r="AZ27" s="22"/>
      <c r="BA27" s="23"/>
      <c r="BB27" s="23"/>
    </row>
    <row r="28" spans="1:54" ht="14.4" x14ac:dyDescent="0.3">
      <c r="A28" s="15"/>
      <c r="B28" s="15"/>
      <c r="D28" s="16"/>
      <c r="E28" s="16"/>
      <c r="F28" s="16"/>
      <c r="G28" s="16"/>
      <c r="H28" s="16"/>
      <c r="I28" s="16"/>
      <c r="J28" s="16"/>
      <c r="K28" s="16"/>
      <c r="L28" s="16"/>
      <c r="X28" s="16"/>
      <c r="Y28" s="16"/>
      <c r="Z28" s="16"/>
      <c r="AA28" s="16"/>
      <c r="AB28" s="16"/>
      <c r="AC28" s="16"/>
      <c r="AD28" s="16"/>
      <c r="AE28" s="16"/>
      <c r="AF28" s="16"/>
      <c r="AG28" s="19"/>
      <c r="AH28" s="19"/>
      <c r="AI28" s="19"/>
      <c r="AM28" s="16"/>
      <c r="AN28" s="16"/>
      <c r="AO28" s="16"/>
      <c r="AP28" s="16"/>
      <c r="AQ28" s="19"/>
      <c r="AR28" s="16"/>
      <c r="AZ28" s="22"/>
      <c r="BA28" s="23"/>
      <c r="BB28" s="23"/>
    </row>
    <row r="29" spans="1:54" ht="14.4" x14ac:dyDescent="0.3">
      <c r="A29" s="15"/>
      <c r="B29" s="15"/>
      <c r="D29" s="16"/>
      <c r="E29" s="16"/>
      <c r="F29" s="16"/>
      <c r="G29" s="16"/>
      <c r="H29" s="16"/>
      <c r="I29" s="16"/>
      <c r="J29" s="16"/>
      <c r="K29" s="16"/>
      <c r="L29" s="16"/>
      <c r="X29" s="16"/>
      <c r="Y29" s="16"/>
      <c r="Z29" s="16"/>
      <c r="AA29" s="16"/>
      <c r="AB29" s="16"/>
      <c r="AC29" s="16"/>
      <c r="AD29" s="16"/>
      <c r="AE29" s="16"/>
      <c r="AF29" s="16"/>
      <c r="AG29" s="19"/>
      <c r="AH29" s="19"/>
      <c r="AI29" s="19"/>
      <c r="AM29" s="16"/>
      <c r="AN29" s="16"/>
      <c r="AO29" s="16"/>
      <c r="AP29" s="16"/>
      <c r="AQ29" s="19"/>
      <c r="AR29" s="16"/>
      <c r="AZ29" s="22"/>
      <c r="BA29" s="23"/>
      <c r="BB29" s="23"/>
    </row>
    <row r="30" spans="1:54" ht="14.4" x14ac:dyDescent="0.3">
      <c r="A30" s="15"/>
      <c r="B30" s="15"/>
      <c r="D30" s="16"/>
      <c r="E30" s="16"/>
      <c r="F30" s="16"/>
      <c r="G30" s="16"/>
      <c r="H30" s="16"/>
      <c r="I30" s="16"/>
      <c r="J30" s="16"/>
      <c r="K30" s="16"/>
      <c r="L30" s="16"/>
      <c r="X30" s="16"/>
      <c r="Y30" s="16"/>
      <c r="Z30" s="16"/>
      <c r="AA30" s="16"/>
      <c r="AB30" s="16"/>
      <c r="AC30" s="16"/>
      <c r="AD30" s="16"/>
      <c r="AE30" s="16"/>
      <c r="AF30" s="16"/>
      <c r="AG30" s="19"/>
      <c r="AH30" s="19"/>
      <c r="AI30" s="19"/>
      <c r="AM30" s="16"/>
      <c r="AN30" s="16"/>
      <c r="AO30" s="16"/>
      <c r="AP30" s="16"/>
      <c r="AQ30" s="19"/>
      <c r="AR30" s="16"/>
      <c r="AZ30" s="22"/>
      <c r="BA30" s="23"/>
      <c r="BB30" s="23"/>
    </row>
    <row r="31" spans="1:54" x14ac:dyDescent="0.25">
      <c r="D31" s="16"/>
      <c r="E31" s="16"/>
      <c r="F31" s="16"/>
      <c r="G31" s="16"/>
      <c r="H31" s="16"/>
      <c r="I31" s="16"/>
      <c r="J31" s="16"/>
      <c r="K31" s="16"/>
      <c r="L31" s="16"/>
      <c r="X31" s="16"/>
      <c r="Y31" s="16"/>
      <c r="Z31" s="16"/>
      <c r="AA31" s="16"/>
      <c r="AB31" s="16"/>
      <c r="AC31" s="16"/>
      <c r="AD31" s="16"/>
      <c r="AE31" s="16"/>
      <c r="AF31" s="16"/>
      <c r="AG31" s="19"/>
      <c r="AH31" s="19"/>
      <c r="AI31" s="19"/>
      <c r="AM31" s="16"/>
      <c r="AN31" s="16"/>
      <c r="AO31" s="16"/>
      <c r="AP31" s="16"/>
      <c r="AQ31" s="19"/>
      <c r="AR31" s="16"/>
      <c r="AZ31" s="22"/>
      <c r="BA31" s="23"/>
      <c r="BB31" s="23"/>
    </row>
    <row r="32" spans="1:54" x14ac:dyDescent="0.25">
      <c r="D32" s="16"/>
      <c r="E32" s="16"/>
      <c r="F32" s="16"/>
      <c r="G32" s="16"/>
      <c r="H32" s="16"/>
      <c r="I32" s="16"/>
      <c r="J32" s="16"/>
      <c r="K32" s="16"/>
      <c r="L32" s="16"/>
      <c r="X32" s="16"/>
      <c r="Y32" s="16"/>
      <c r="Z32" s="16"/>
      <c r="AA32" s="16"/>
      <c r="AB32" s="16"/>
      <c r="AC32" s="16"/>
      <c r="AD32" s="16"/>
      <c r="AE32" s="16"/>
      <c r="AF32" s="16"/>
      <c r="AG32" s="19"/>
      <c r="AH32" s="19"/>
      <c r="AI32" s="19"/>
      <c r="AM32" s="16"/>
      <c r="AN32" s="16"/>
      <c r="AO32" s="16"/>
      <c r="AP32" s="16"/>
      <c r="AQ32" s="19"/>
      <c r="AR32" s="16"/>
      <c r="AZ32" s="22"/>
      <c r="BA32" s="23"/>
      <c r="BB32" s="23"/>
    </row>
    <row r="33" spans="4:54" x14ac:dyDescent="0.25">
      <c r="D33" s="16"/>
      <c r="E33" s="16"/>
      <c r="F33" s="16"/>
      <c r="G33" s="16"/>
      <c r="H33" s="16"/>
      <c r="I33" s="16"/>
      <c r="J33" s="16"/>
      <c r="K33" s="16"/>
      <c r="L33" s="16"/>
      <c r="X33" s="16"/>
      <c r="Y33" s="16"/>
      <c r="Z33" s="16"/>
      <c r="AA33" s="16"/>
      <c r="AB33" s="16"/>
      <c r="AC33" s="16"/>
      <c r="AD33" s="16"/>
      <c r="AE33" s="16"/>
      <c r="AF33" s="16"/>
      <c r="AG33" s="19"/>
      <c r="AH33" s="19"/>
      <c r="AI33" s="19"/>
      <c r="AM33" s="16"/>
      <c r="AN33" s="16"/>
      <c r="AO33" s="16"/>
      <c r="AP33" s="16"/>
      <c r="AQ33" s="19"/>
      <c r="AR33" s="16"/>
      <c r="AZ33" s="22"/>
      <c r="BA33" s="23"/>
      <c r="BB33" s="23"/>
    </row>
    <row r="34" spans="4:54" x14ac:dyDescent="0.25">
      <c r="D34" s="16"/>
      <c r="E34" s="16"/>
      <c r="F34" s="16"/>
      <c r="G34" s="16"/>
      <c r="H34" s="16"/>
      <c r="I34" s="16"/>
      <c r="J34" s="16"/>
      <c r="K34" s="16"/>
      <c r="L34" s="16"/>
      <c r="X34" s="16"/>
      <c r="Y34" s="16"/>
      <c r="Z34" s="16"/>
      <c r="AA34" s="16"/>
      <c r="AB34" s="16"/>
      <c r="AC34" s="16"/>
      <c r="AD34" s="16"/>
      <c r="AE34" s="16"/>
      <c r="AF34" s="16"/>
      <c r="AG34" s="19"/>
      <c r="AH34" s="19"/>
      <c r="AI34" s="19"/>
      <c r="AM34" s="16"/>
      <c r="AN34" s="16"/>
      <c r="AO34" s="16"/>
      <c r="AP34" s="16"/>
      <c r="AQ34" s="19"/>
      <c r="AR34" s="16"/>
      <c r="AZ34" s="22"/>
      <c r="BA34" s="23"/>
      <c r="BB34" s="23"/>
    </row>
    <row r="35" spans="4:54" x14ac:dyDescent="0.25">
      <c r="D35" s="16"/>
      <c r="E35" s="16"/>
      <c r="F35" s="16"/>
      <c r="G35" s="16"/>
      <c r="H35" s="16"/>
      <c r="I35" s="16"/>
      <c r="J35" s="16"/>
      <c r="K35" s="16"/>
      <c r="L35" s="16"/>
      <c r="X35" s="16"/>
      <c r="Y35" s="16"/>
      <c r="Z35" s="16"/>
      <c r="AA35" s="16"/>
      <c r="AB35" s="16"/>
      <c r="AC35" s="16"/>
      <c r="AD35" s="16"/>
      <c r="AE35" s="16"/>
      <c r="AF35" s="16"/>
      <c r="AG35" s="19"/>
      <c r="AH35" s="19"/>
      <c r="AI35" s="19"/>
      <c r="AM35" s="16"/>
      <c r="AN35" s="16"/>
      <c r="AO35" s="16"/>
      <c r="AP35" s="16"/>
      <c r="AQ35" s="19"/>
      <c r="AR35" s="16"/>
      <c r="AZ35" s="22"/>
      <c r="BA35" s="23"/>
      <c r="BB35" s="23"/>
    </row>
    <row r="36" spans="4:54" x14ac:dyDescent="0.25">
      <c r="D36" s="16"/>
      <c r="E36" s="16"/>
      <c r="F36" s="16"/>
      <c r="G36" s="16"/>
      <c r="H36" s="16"/>
      <c r="I36" s="16"/>
      <c r="J36" s="16"/>
      <c r="K36" s="16"/>
      <c r="L36" s="16"/>
      <c r="X36" s="16"/>
      <c r="Y36" s="16"/>
      <c r="Z36" s="16"/>
      <c r="AA36" s="16"/>
      <c r="AB36" s="16"/>
      <c r="AC36" s="16"/>
      <c r="AD36" s="16"/>
      <c r="AE36" s="16"/>
      <c r="AF36" s="16"/>
      <c r="AG36" s="19"/>
      <c r="AH36" s="19"/>
      <c r="AI36" s="19"/>
      <c r="AM36" s="16"/>
      <c r="AN36" s="16"/>
      <c r="AO36" s="16"/>
      <c r="AP36" s="16"/>
      <c r="AQ36" s="19"/>
      <c r="AR36" s="16"/>
      <c r="AZ36" s="22"/>
      <c r="BA36" s="23"/>
      <c r="BB36" s="23"/>
    </row>
    <row r="37" spans="4:54" x14ac:dyDescent="0.25">
      <c r="D37" s="16"/>
      <c r="E37" s="16"/>
      <c r="F37" s="16"/>
      <c r="G37" s="16"/>
      <c r="H37" s="16"/>
      <c r="I37" s="16"/>
      <c r="J37" s="16"/>
      <c r="K37" s="16"/>
      <c r="L37" s="16"/>
      <c r="X37" s="16"/>
      <c r="Y37" s="16"/>
      <c r="Z37" s="16"/>
      <c r="AA37" s="16"/>
      <c r="AB37" s="16"/>
      <c r="AC37" s="16"/>
      <c r="AD37" s="16"/>
      <c r="AE37" s="16"/>
      <c r="AF37" s="16"/>
      <c r="AG37" s="19"/>
      <c r="AH37" s="19"/>
      <c r="AI37" s="19"/>
      <c r="AM37" s="16"/>
      <c r="AN37" s="16"/>
      <c r="AO37" s="16"/>
      <c r="AP37" s="16"/>
      <c r="AQ37" s="19"/>
      <c r="AR37" s="16"/>
      <c r="AZ37" s="22"/>
      <c r="BA37" s="23"/>
      <c r="BB37" s="23"/>
    </row>
    <row r="38" spans="4:54" x14ac:dyDescent="0.25">
      <c r="D38" s="16"/>
      <c r="E38" s="16"/>
      <c r="F38" s="16"/>
      <c r="G38" s="16"/>
      <c r="H38" s="16"/>
      <c r="I38" s="16"/>
      <c r="J38" s="16"/>
      <c r="K38" s="16"/>
      <c r="L38" s="16"/>
      <c r="X38" s="16"/>
      <c r="Y38" s="16"/>
      <c r="Z38" s="16"/>
      <c r="AA38" s="16"/>
      <c r="AB38" s="16"/>
      <c r="AC38" s="16"/>
      <c r="AD38" s="16"/>
      <c r="AE38" s="16"/>
      <c r="AF38" s="16"/>
      <c r="AG38" s="19"/>
      <c r="AH38" s="19"/>
      <c r="AI38" s="19"/>
      <c r="AM38" s="16"/>
      <c r="AN38" s="16"/>
      <c r="AO38" s="16"/>
      <c r="AP38" s="16"/>
      <c r="AQ38" s="19"/>
      <c r="AR38" s="16"/>
      <c r="AZ38" s="22"/>
      <c r="BA38" s="23"/>
      <c r="BB38" s="23"/>
    </row>
    <row r="39" spans="4:54" x14ac:dyDescent="0.25">
      <c r="D39" s="16"/>
      <c r="E39" s="16"/>
      <c r="F39" s="16"/>
      <c r="G39" s="16"/>
      <c r="H39" s="16"/>
      <c r="I39" s="16"/>
      <c r="J39" s="16"/>
      <c r="K39" s="16"/>
      <c r="L39" s="16"/>
      <c r="X39" s="16"/>
      <c r="Y39" s="16"/>
      <c r="Z39" s="16"/>
      <c r="AA39" s="16"/>
      <c r="AB39" s="16"/>
      <c r="AC39" s="16"/>
      <c r="AD39" s="16"/>
      <c r="AE39" s="16"/>
      <c r="AF39" s="16"/>
      <c r="AG39" s="19"/>
      <c r="AH39" s="19"/>
      <c r="AI39" s="19"/>
      <c r="AQ39" s="19"/>
      <c r="AR39" s="24"/>
      <c r="AZ39" s="22"/>
      <c r="BB39" s="23"/>
    </row>
    <row r="40" spans="4:54" x14ac:dyDescent="0.25">
      <c r="D40" s="16"/>
      <c r="E40" s="16"/>
      <c r="F40" s="16"/>
      <c r="G40" s="16"/>
      <c r="H40" s="16"/>
      <c r="I40" s="16"/>
      <c r="J40" s="16"/>
      <c r="K40" s="16"/>
      <c r="L40" s="16"/>
      <c r="X40" s="16"/>
      <c r="Y40" s="16"/>
      <c r="Z40" s="16"/>
      <c r="AA40" s="16"/>
      <c r="AB40" s="16"/>
      <c r="AC40" s="16"/>
      <c r="AD40" s="16"/>
      <c r="AE40" s="16"/>
      <c r="AF40" s="16"/>
      <c r="AG40" s="19"/>
      <c r="AH40" s="19"/>
      <c r="AI40" s="19"/>
      <c r="AQ40" s="19"/>
      <c r="AR40" s="24"/>
      <c r="AZ40" s="22"/>
      <c r="BB40" s="23"/>
    </row>
    <row r="41" spans="4:54" x14ac:dyDescent="0.25">
      <c r="E41" s="16"/>
      <c r="F41" s="16"/>
      <c r="G41" s="16"/>
      <c r="H41" s="16"/>
      <c r="I41" s="16"/>
      <c r="J41" s="16"/>
      <c r="K41" s="16"/>
      <c r="L41" s="16"/>
      <c r="X41" s="16"/>
      <c r="Y41" s="16"/>
      <c r="Z41" s="16"/>
      <c r="AA41" s="16"/>
      <c r="AB41" s="16"/>
      <c r="AC41" s="16"/>
      <c r="AZ41" s="22"/>
      <c r="BB41" s="23"/>
    </row>
    <row r="42" spans="4:54" x14ac:dyDescent="0.25">
      <c r="D42" s="16"/>
      <c r="E42" s="16"/>
      <c r="F42" s="16"/>
      <c r="G42" s="16"/>
      <c r="H42" s="16"/>
      <c r="I42" s="16"/>
      <c r="J42" s="16"/>
      <c r="K42" s="16"/>
      <c r="L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Z42" s="22"/>
      <c r="BB42" s="23"/>
    </row>
    <row r="43" spans="4:54" x14ac:dyDescent="0.25">
      <c r="D43" s="16"/>
      <c r="E43" s="16"/>
      <c r="F43" s="16"/>
      <c r="G43" s="16"/>
      <c r="H43" s="16"/>
      <c r="I43" s="16"/>
      <c r="J43" s="16"/>
      <c r="K43" s="16"/>
      <c r="L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Z43" s="22"/>
    </row>
    <row r="44" spans="4:54" x14ac:dyDescent="0.25">
      <c r="D44" s="16"/>
      <c r="E44" s="16"/>
      <c r="F44" s="16"/>
      <c r="G44" s="16"/>
      <c r="H44" s="16"/>
      <c r="I44" s="16"/>
      <c r="J44" s="16"/>
      <c r="K44" s="16"/>
      <c r="L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Z44" s="22"/>
    </row>
    <row r="45" spans="4:54" x14ac:dyDescent="0.25">
      <c r="E45" s="16"/>
      <c r="F45" s="16"/>
      <c r="G45" s="16"/>
      <c r="H45" s="16"/>
      <c r="I45" s="16"/>
      <c r="J45" s="16"/>
      <c r="K45" s="16"/>
      <c r="L45" s="16"/>
      <c r="X45" s="16"/>
      <c r="Y45" s="16"/>
      <c r="Z45" s="16"/>
      <c r="AA45" s="16"/>
      <c r="AB45" s="16"/>
      <c r="AC45" s="16"/>
      <c r="AM45" s="16"/>
      <c r="AN45" s="16"/>
      <c r="AO45" s="16"/>
      <c r="AP45" s="16"/>
      <c r="AZ45" s="22"/>
    </row>
    <row r="46" spans="4:54" x14ac:dyDescent="0.25">
      <c r="E46" s="16"/>
      <c r="F46" s="16"/>
      <c r="G46" s="16"/>
      <c r="H46" s="16"/>
      <c r="I46" s="16"/>
      <c r="J46" s="16"/>
      <c r="K46" s="16"/>
      <c r="L46" s="16"/>
      <c r="X46" s="16"/>
      <c r="Y46" s="16"/>
      <c r="Z46" s="16"/>
      <c r="AA46" s="16"/>
      <c r="AB46" s="16"/>
      <c r="AC46" s="16"/>
      <c r="AM46" s="16"/>
      <c r="AN46" s="16"/>
      <c r="AO46" s="16"/>
      <c r="AP46" s="16"/>
      <c r="AZ46" s="22"/>
    </row>
    <row r="47" spans="4:54" x14ac:dyDescent="0.25">
      <c r="E47" s="16"/>
      <c r="F47" s="16"/>
      <c r="G47" s="16"/>
      <c r="H47" s="16"/>
      <c r="I47" s="16"/>
      <c r="J47" s="16"/>
      <c r="K47" s="16"/>
      <c r="L47" s="16"/>
      <c r="X47" s="16"/>
      <c r="Y47" s="16"/>
      <c r="Z47" s="16"/>
      <c r="AA47" s="16"/>
      <c r="AB47" s="16"/>
      <c r="AC47" s="16"/>
      <c r="AM47" s="16"/>
      <c r="AN47" s="16"/>
      <c r="AO47" s="16"/>
      <c r="AP47" s="16"/>
      <c r="AZ47" s="22"/>
    </row>
    <row r="48" spans="4:54" x14ac:dyDescent="0.25">
      <c r="E48" s="16"/>
      <c r="F48" s="16"/>
      <c r="G48" s="16"/>
      <c r="H48" s="16"/>
      <c r="I48" s="16"/>
      <c r="J48" s="16"/>
      <c r="K48" s="16"/>
      <c r="L48" s="16"/>
      <c r="X48" s="16"/>
      <c r="Y48" s="16"/>
      <c r="Z48" s="16"/>
      <c r="AA48" s="16"/>
      <c r="AB48" s="16"/>
      <c r="AC48" s="16"/>
      <c r="AG48" s="19"/>
      <c r="AI48" s="17"/>
      <c r="AM48" s="16"/>
      <c r="AN48" s="16"/>
      <c r="AO48" s="16"/>
      <c r="AP48" s="16"/>
      <c r="AZ48" s="22"/>
    </row>
    <row r="49" spans="5:52" x14ac:dyDescent="0.25">
      <c r="E49" s="16"/>
      <c r="F49" s="16"/>
      <c r="G49" s="16"/>
      <c r="H49" s="16"/>
      <c r="I49" s="16"/>
      <c r="J49" s="16"/>
      <c r="K49" s="16"/>
      <c r="L49" s="16"/>
      <c r="X49" s="16"/>
      <c r="Y49" s="16"/>
      <c r="Z49" s="16"/>
      <c r="AA49" s="16"/>
      <c r="AB49" s="16"/>
      <c r="AC49" s="16"/>
      <c r="AG49" s="19"/>
      <c r="AI49" s="17"/>
      <c r="AM49" s="16"/>
      <c r="AN49" s="16"/>
      <c r="AO49" s="16"/>
      <c r="AP49" s="16"/>
      <c r="AZ49" s="22"/>
    </row>
    <row r="50" spans="5:52" x14ac:dyDescent="0.25">
      <c r="E50" s="16"/>
      <c r="F50" s="16"/>
      <c r="G50" s="16"/>
      <c r="H50" s="16"/>
      <c r="I50" s="16"/>
      <c r="J50" s="16"/>
      <c r="K50" s="16"/>
      <c r="L50" s="16"/>
      <c r="X50" s="16"/>
      <c r="Y50" s="16"/>
      <c r="Z50" s="16"/>
      <c r="AA50" s="16"/>
      <c r="AB50" s="16"/>
      <c r="AC50" s="16"/>
      <c r="AG50" s="19"/>
      <c r="AI50" s="17"/>
      <c r="AM50" s="16"/>
      <c r="AN50" s="16"/>
      <c r="AO50" s="16"/>
      <c r="AP50" s="16"/>
      <c r="AZ50" s="22"/>
    </row>
    <row r="51" spans="5:52" x14ac:dyDescent="0.25">
      <c r="E51" s="16"/>
      <c r="F51" s="16"/>
      <c r="G51" s="16"/>
      <c r="H51" s="16"/>
      <c r="I51" s="16"/>
      <c r="J51" s="16"/>
      <c r="K51" s="16"/>
      <c r="L51" s="16"/>
      <c r="X51" s="16"/>
      <c r="Y51" s="16"/>
      <c r="Z51" s="16"/>
      <c r="AA51" s="16"/>
      <c r="AB51" s="16"/>
      <c r="AC51" s="16"/>
      <c r="AG51" s="19"/>
      <c r="AI51" s="17"/>
      <c r="AM51" s="16"/>
      <c r="AN51" s="16"/>
      <c r="AO51" s="16"/>
      <c r="AP51" s="16"/>
      <c r="AZ51" s="22"/>
    </row>
    <row r="52" spans="5:52" x14ac:dyDescent="0.25">
      <c r="E52" s="16"/>
      <c r="F52" s="16"/>
      <c r="G52" s="16"/>
      <c r="H52" s="16"/>
      <c r="I52" s="16"/>
      <c r="J52" s="16"/>
      <c r="K52" s="16"/>
      <c r="L52" s="16"/>
      <c r="X52" s="16"/>
      <c r="Y52" s="16"/>
      <c r="Z52" s="16"/>
      <c r="AA52" s="16"/>
      <c r="AB52" s="16"/>
      <c r="AC52" s="16"/>
      <c r="AG52" s="19"/>
      <c r="AI52" s="17"/>
      <c r="AM52" s="16"/>
      <c r="AN52" s="16"/>
      <c r="AO52" s="16"/>
      <c r="AP52" s="16"/>
    </row>
    <row r="53" spans="5:52" x14ac:dyDescent="0.25">
      <c r="E53" s="16"/>
      <c r="F53" s="16"/>
      <c r="G53" s="16"/>
      <c r="H53" s="16"/>
      <c r="I53" s="16"/>
      <c r="J53" s="16"/>
      <c r="K53" s="16"/>
      <c r="L53" s="16"/>
      <c r="X53" s="16"/>
      <c r="Y53" s="16"/>
      <c r="Z53" s="16"/>
      <c r="AA53" s="16"/>
      <c r="AB53" s="16"/>
      <c r="AC53" s="16"/>
      <c r="AG53" s="19"/>
      <c r="AI53" s="17"/>
      <c r="AM53" s="16"/>
      <c r="AN53" s="16"/>
      <c r="AO53" s="16"/>
      <c r="AP53" s="16"/>
    </row>
    <row r="54" spans="5:52" x14ac:dyDescent="0.25">
      <c r="E54" s="16"/>
      <c r="F54" s="16"/>
      <c r="G54" s="16"/>
      <c r="H54" s="16"/>
      <c r="I54" s="16"/>
      <c r="J54" s="16"/>
      <c r="K54" s="16"/>
      <c r="L54" s="16"/>
      <c r="X54" s="16"/>
      <c r="Y54" s="16"/>
      <c r="Z54" s="16"/>
      <c r="AA54" s="16"/>
      <c r="AB54" s="16"/>
      <c r="AC54" s="16"/>
      <c r="AG54" s="19"/>
      <c r="AI54" s="17"/>
      <c r="AM54" s="16"/>
      <c r="AN54" s="16"/>
      <c r="AO54" s="16"/>
      <c r="AP54" s="16"/>
    </row>
    <row r="55" spans="5:52" x14ac:dyDescent="0.25">
      <c r="E55" s="16"/>
      <c r="F55" s="16"/>
      <c r="G55" s="16"/>
      <c r="H55" s="16"/>
      <c r="I55" s="16"/>
      <c r="J55" s="16"/>
      <c r="K55" s="16"/>
      <c r="L55" s="16"/>
      <c r="X55" s="16"/>
      <c r="Y55" s="16"/>
      <c r="Z55" s="16"/>
      <c r="AA55" s="16"/>
      <c r="AB55" s="16"/>
      <c r="AC55" s="16"/>
      <c r="AG55" s="19"/>
      <c r="AI55" s="17"/>
      <c r="AM55" s="16"/>
      <c r="AN55" s="16"/>
      <c r="AO55" s="16"/>
      <c r="AP55" s="16"/>
    </row>
    <row r="56" spans="5:52" x14ac:dyDescent="0.25">
      <c r="E56" s="16"/>
      <c r="F56" s="16"/>
      <c r="G56" s="16"/>
      <c r="H56" s="16"/>
      <c r="I56" s="16"/>
      <c r="J56" s="16"/>
      <c r="K56" s="16"/>
      <c r="L56" s="16"/>
      <c r="X56" s="16"/>
      <c r="Y56" s="16"/>
      <c r="Z56" s="16"/>
      <c r="AA56" s="16"/>
      <c r="AB56" s="16"/>
      <c r="AC56" s="16"/>
      <c r="AG56" s="19"/>
      <c r="AI56" s="17"/>
      <c r="AM56" s="16"/>
      <c r="AN56" s="16"/>
      <c r="AO56" s="16"/>
      <c r="AP56" s="16"/>
    </row>
    <row r="57" spans="5:52" x14ac:dyDescent="0.25">
      <c r="E57" s="16"/>
      <c r="F57" s="16"/>
      <c r="G57" s="16"/>
      <c r="H57" s="16"/>
      <c r="I57" s="16"/>
      <c r="J57" s="16"/>
      <c r="K57" s="16"/>
      <c r="L57" s="16"/>
      <c r="X57" s="16"/>
      <c r="Y57" s="16"/>
      <c r="Z57" s="16"/>
      <c r="AA57" s="16"/>
      <c r="AB57" s="16"/>
      <c r="AC57" s="16"/>
      <c r="AG57" s="19"/>
      <c r="AI57" s="17"/>
      <c r="AM57" s="16"/>
      <c r="AN57" s="16"/>
      <c r="AO57" s="16"/>
      <c r="AP57" s="16"/>
    </row>
    <row r="58" spans="5:52" x14ac:dyDescent="0.25">
      <c r="E58" s="16"/>
      <c r="F58" s="16"/>
      <c r="G58" s="16"/>
      <c r="H58" s="16"/>
      <c r="I58" s="16"/>
      <c r="J58" s="16"/>
      <c r="K58" s="16"/>
      <c r="L58" s="16"/>
      <c r="X58" s="16"/>
      <c r="Y58" s="16"/>
      <c r="Z58" s="16"/>
      <c r="AA58" s="16"/>
      <c r="AB58" s="16"/>
      <c r="AC58" s="16"/>
      <c r="AG58" s="19"/>
      <c r="AI58" s="17"/>
      <c r="AM58" s="16"/>
      <c r="AN58" s="16"/>
      <c r="AO58" s="16"/>
      <c r="AP58" s="16"/>
    </row>
    <row r="59" spans="5:52" x14ac:dyDescent="0.25">
      <c r="E59" s="16"/>
      <c r="F59" s="16"/>
      <c r="G59" s="16"/>
      <c r="H59" s="16"/>
      <c r="I59" s="16"/>
      <c r="J59" s="16"/>
      <c r="K59" s="16"/>
      <c r="L59" s="16"/>
      <c r="X59" s="16"/>
      <c r="Y59" s="16"/>
      <c r="Z59" s="16"/>
      <c r="AA59" s="16"/>
      <c r="AB59" s="16"/>
      <c r="AC59" s="16"/>
      <c r="AG59" s="19"/>
      <c r="AI59" s="17"/>
      <c r="AM59" s="16"/>
      <c r="AN59" s="16"/>
      <c r="AO59" s="16"/>
      <c r="AP59" s="16"/>
    </row>
    <row r="60" spans="5:52" x14ac:dyDescent="0.25">
      <c r="E60" s="16"/>
      <c r="F60" s="16"/>
      <c r="G60" s="16"/>
      <c r="H60" s="16"/>
      <c r="I60" s="16"/>
      <c r="J60" s="16"/>
      <c r="K60" s="16"/>
      <c r="L60" s="16"/>
      <c r="X60" s="16"/>
      <c r="Y60" s="16"/>
      <c r="Z60" s="16"/>
      <c r="AA60" s="16"/>
      <c r="AB60" s="16"/>
      <c r="AC60" s="16"/>
      <c r="AG60" s="19"/>
      <c r="AI60" s="17"/>
      <c r="AM60" s="16"/>
      <c r="AN60" s="16"/>
      <c r="AO60" s="16"/>
      <c r="AP60" s="16"/>
    </row>
    <row r="61" spans="5:52" x14ac:dyDescent="0.25">
      <c r="E61" s="16"/>
      <c r="F61" s="16"/>
      <c r="G61" s="16"/>
      <c r="H61" s="16"/>
      <c r="I61" s="16"/>
      <c r="J61" s="16"/>
      <c r="K61" s="16"/>
      <c r="L61" s="16"/>
      <c r="X61" s="16"/>
      <c r="Y61" s="16"/>
      <c r="Z61" s="16"/>
      <c r="AA61" s="16"/>
      <c r="AB61" s="16"/>
      <c r="AC61" s="16"/>
      <c r="AG61" s="19"/>
      <c r="AI61" s="17"/>
      <c r="AM61" s="16"/>
      <c r="AN61" s="16"/>
      <c r="AO61" s="16"/>
      <c r="AP61" s="16"/>
    </row>
    <row r="62" spans="5:52" x14ac:dyDescent="0.25">
      <c r="E62" s="16"/>
      <c r="F62" s="16"/>
      <c r="G62" s="16"/>
      <c r="H62" s="16"/>
      <c r="I62" s="16"/>
      <c r="J62" s="16"/>
      <c r="K62" s="16"/>
      <c r="L62" s="16"/>
      <c r="X62" s="16"/>
      <c r="Y62" s="16"/>
      <c r="Z62" s="16"/>
      <c r="AA62" s="16"/>
      <c r="AB62" s="16"/>
      <c r="AC62" s="16"/>
      <c r="AG62" s="19"/>
      <c r="AI62" s="17"/>
      <c r="AM62" s="16"/>
      <c r="AN62" s="16"/>
      <c r="AO62" s="16"/>
      <c r="AP62" s="16"/>
    </row>
    <row r="63" spans="5:52" x14ac:dyDescent="0.25">
      <c r="E63" s="16"/>
      <c r="F63" s="16"/>
      <c r="G63" s="16"/>
      <c r="H63" s="16"/>
      <c r="I63" s="16"/>
      <c r="J63" s="16"/>
      <c r="K63" s="16"/>
      <c r="L63" s="16"/>
      <c r="X63" s="16"/>
      <c r="Y63" s="16"/>
      <c r="Z63" s="16"/>
      <c r="AA63" s="16"/>
      <c r="AB63" s="16"/>
      <c r="AC63" s="16"/>
      <c r="AG63" s="19"/>
      <c r="AI63" s="17"/>
      <c r="AM63" s="16"/>
      <c r="AN63" s="16"/>
      <c r="AO63" s="16"/>
      <c r="AP63" s="16"/>
    </row>
    <row r="64" spans="5:52" x14ac:dyDescent="0.25">
      <c r="E64" s="16"/>
      <c r="F64" s="16"/>
      <c r="G64" s="16"/>
      <c r="H64" s="16"/>
      <c r="I64" s="16"/>
      <c r="J64" s="16"/>
      <c r="K64" s="16"/>
      <c r="L64" s="16"/>
      <c r="X64" s="16"/>
      <c r="Y64" s="16"/>
      <c r="Z64" s="16"/>
      <c r="AA64" s="16"/>
      <c r="AB64" s="16"/>
      <c r="AC64" s="16"/>
      <c r="AG64" s="19"/>
      <c r="AI64" s="17"/>
      <c r="AM64" s="16"/>
      <c r="AN64" s="16"/>
      <c r="AO64" s="16"/>
      <c r="AP64" s="16"/>
    </row>
    <row r="65" spans="5:42" x14ac:dyDescent="0.25">
      <c r="E65" s="16"/>
      <c r="F65" s="16"/>
      <c r="G65" s="16"/>
      <c r="H65" s="16"/>
      <c r="I65" s="16"/>
      <c r="J65" s="16"/>
      <c r="K65" s="16"/>
      <c r="L65" s="16"/>
      <c r="X65" s="16"/>
      <c r="Y65" s="16"/>
      <c r="Z65" s="16"/>
      <c r="AA65" s="16"/>
      <c r="AB65" s="16"/>
      <c r="AC65" s="16"/>
      <c r="AG65" s="19"/>
      <c r="AI65" s="17"/>
      <c r="AM65" s="16"/>
      <c r="AN65" s="16"/>
      <c r="AO65" s="16"/>
      <c r="AP65" s="16"/>
    </row>
    <row r="66" spans="5:42" x14ac:dyDescent="0.25">
      <c r="E66" s="16"/>
      <c r="F66" s="16"/>
      <c r="G66" s="16"/>
      <c r="H66" s="16"/>
      <c r="I66" s="16"/>
      <c r="J66" s="16"/>
      <c r="K66" s="16"/>
      <c r="L66" s="16"/>
      <c r="X66" s="16"/>
      <c r="Y66" s="16"/>
      <c r="Z66" s="16"/>
      <c r="AA66" s="16"/>
      <c r="AB66" s="16"/>
      <c r="AC66" s="16"/>
      <c r="AG66" s="19"/>
      <c r="AI66" s="17"/>
    </row>
    <row r="67" spans="5:42" x14ac:dyDescent="0.25">
      <c r="E67" s="16"/>
      <c r="F67" s="16"/>
      <c r="G67" s="16"/>
      <c r="H67" s="16"/>
      <c r="I67" s="16"/>
      <c r="J67" s="16"/>
      <c r="K67" s="16"/>
      <c r="L67" s="16"/>
      <c r="X67" s="16"/>
      <c r="Y67" s="16"/>
      <c r="Z67" s="16"/>
      <c r="AA67" s="16"/>
      <c r="AB67" s="16"/>
      <c r="AC67" s="16"/>
      <c r="AG67" s="19"/>
      <c r="AI67" s="17"/>
    </row>
    <row r="68" spans="5:42" x14ac:dyDescent="0.25">
      <c r="E68" s="16"/>
      <c r="F68" s="16"/>
      <c r="G68" s="16"/>
      <c r="H68" s="16"/>
      <c r="I68" s="16"/>
      <c r="J68" s="16"/>
      <c r="K68" s="16"/>
      <c r="L68" s="16"/>
      <c r="X68" s="16"/>
      <c r="Y68" s="16"/>
      <c r="Z68" s="16"/>
      <c r="AA68" s="16"/>
      <c r="AB68" s="16"/>
      <c r="AC68" s="16"/>
      <c r="AG68" s="19"/>
      <c r="AI68" s="17"/>
    </row>
    <row r="69" spans="5:42" x14ac:dyDescent="0.25">
      <c r="E69" s="16"/>
      <c r="F69" s="16"/>
      <c r="G69" s="16"/>
      <c r="H69" s="16"/>
      <c r="I69" s="16"/>
      <c r="J69" s="16"/>
      <c r="K69" s="16"/>
      <c r="L69" s="16"/>
      <c r="X69" s="16"/>
      <c r="Y69" s="16"/>
      <c r="Z69" s="16"/>
      <c r="AA69" s="16"/>
      <c r="AB69" s="16"/>
      <c r="AC69" s="16"/>
      <c r="AG69" s="19"/>
      <c r="AI69" s="17"/>
    </row>
    <row r="70" spans="5:42" x14ac:dyDescent="0.25">
      <c r="E70" s="16"/>
      <c r="F70" s="16"/>
      <c r="G70" s="16"/>
      <c r="H70" s="16"/>
      <c r="I70" s="16"/>
      <c r="J70" s="16"/>
      <c r="K70" s="16"/>
      <c r="L70" s="16"/>
      <c r="X70" s="16"/>
      <c r="Y70" s="16"/>
      <c r="Z70" s="16"/>
      <c r="AA70" s="16"/>
      <c r="AB70" s="16"/>
      <c r="AC70" s="16"/>
      <c r="AG70" s="19"/>
      <c r="AI70" s="17"/>
    </row>
    <row r="71" spans="5:42" x14ac:dyDescent="0.25">
      <c r="E71" s="16"/>
      <c r="F71" s="16"/>
      <c r="G71" s="16"/>
      <c r="H71" s="16"/>
      <c r="I71" s="16"/>
      <c r="J71" s="16"/>
      <c r="K71" s="16"/>
      <c r="L71" s="16"/>
      <c r="X71" s="16"/>
      <c r="Y71" s="16"/>
      <c r="Z71" s="16"/>
      <c r="AA71" s="16"/>
      <c r="AB71" s="16"/>
      <c r="AC71" s="16"/>
      <c r="AG71" s="19"/>
      <c r="AI71" s="17"/>
    </row>
    <row r="72" spans="5:42" x14ac:dyDescent="0.25">
      <c r="E72" s="16"/>
      <c r="F72" s="16"/>
      <c r="G72" s="16"/>
      <c r="H72" s="16"/>
      <c r="I72" s="16"/>
      <c r="J72" s="16"/>
      <c r="K72" s="16"/>
      <c r="L72" s="16"/>
      <c r="X72" s="16"/>
      <c r="Y72" s="16"/>
      <c r="Z72" s="16"/>
      <c r="AA72" s="16"/>
      <c r="AB72" s="16"/>
      <c r="AC72" s="16"/>
    </row>
    <row r="103" spans="50:50" x14ac:dyDescent="0.25">
      <c r="AX103" s="20" t="s">
        <v>67</v>
      </c>
    </row>
  </sheetData>
  <mergeCells count="7">
    <mergeCell ref="D2:L2"/>
    <mergeCell ref="M2:O2"/>
    <mergeCell ref="AG2:AJ2"/>
    <mergeCell ref="AL2:AO2"/>
    <mergeCell ref="AQ2:AX2"/>
    <mergeCell ref="T2:V2"/>
    <mergeCell ref="X2:AE2"/>
  </mergeCells>
  <conditionalFormatting sqref="A4:B23 D4:O23 T4:V23 X4:AE23 AG4:AJ23 AL4:AO23 AQ4:AX23">
    <cfRule type="expression" dxfId="3" priority="2">
      <formula>MOD(ROW(),2)=0</formula>
    </cfRule>
  </conditionalFormatting>
  <conditionalFormatting sqref="Q4:R23">
    <cfRule type="expression" dxfId="2" priority="1">
      <formula>MOD(ROW(),2)=0</formula>
    </cfRule>
  </conditionalFormatting>
  <pageMargins left="0.7" right="0.7" top="0.75" bottom="0.75" header="0.3" footer="0.3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Micah</cp:lastModifiedBy>
  <dcterms:created xsi:type="dcterms:W3CDTF">2015-06-05T18:17:20Z</dcterms:created>
  <dcterms:modified xsi:type="dcterms:W3CDTF">2022-03-04T00:15:18Z</dcterms:modified>
</cp:coreProperties>
</file>