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icah\Box\Grain Cropping Systems Lab\Variety Trials\2020-21\Trial_Data\CWC_Quality_Data\"/>
    </mc:Choice>
  </mc:AlternateContent>
  <xr:revisionPtr revIDLastSave="0" documentId="13_ncr:1_{FED40025-0AF5-4A99-BCE0-DBDCBAEF49C1}" xr6:coauthVersionLast="47" xr6:coauthVersionMax="47" xr10:uidLastSave="{00000000-0000-0000-0000-000000000000}"/>
  <bookViews>
    <workbookView xWindow="4188" yWindow="348" windowWidth="16188" windowHeight="1099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3" i="1" l="1"/>
  <c r="X23" i="1"/>
  <c r="S23" i="1" s="1"/>
  <c r="U23" i="1"/>
  <c r="Z22" i="1"/>
  <c r="X22" i="1"/>
  <c r="S22" i="1" s="1"/>
  <c r="U22" i="1"/>
  <c r="Z21" i="1"/>
  <c r="X21" i="1"/>
  <c r="S21" i="1" s="1"/>
  <c r="U21" i="1"/>
  <c r="Z20" i="1"/>
  <c r="X20" i="1"/>
  <c r="S20" i="1" s="1"/>
  <c r="U20" i="1"/>
  <c r="Z19" i="1"/>
  <c r="X19" i="1"/>
  <c r="S19" i="1" s="1"/>
  <c r="U19" i="1"/>
  <c r="Z18" i="1"/>
  <c r="X18" i="1"/>
  <c r="S18" i="1" s="1"/>
  <c r="U18" i="1"/>
  <c r="Z17" i="1"/>
  <c r="X17" i="1"/>
  <c r="S17" i="1" s="1"/>
  <c r="U17" i="1"/>
  <c r="Z16" i="1"/>
  <c r="X16" i="1"/>
  <c r="S16" i="1" s="1"/>
  <c r="U16" i="1"/>
  <c r="Z15" i="1"/>
  <c r="X15" i="1"/>
  <c r="S15" i="1" s="1"/>
  <c r="U15" i="1"/>
  <c r="Z14" i="1"/>
  <c r="X14" i="1"/>
  <c r="S14" i="1" s="1"/>
  <c r="U14" i="1"/>
  <c r="Z13" i="1"/>
  <c r="X13" i="1"/>
  <c r="S13" i="1" s="1"/>
  <c r="U13" i="1"/>
  <c r="Z12" i="1"/>
  <c r="X12" i="1"/>
  <c r="S12" i="1" s="1"/>
  <c r="U12" i="1"/>
  <c r="Z11" i="1"/>
  <c r="X11" i="1"/>
  <c r="S11" i="1" s="1"/>
  <c r="U11" i="1"/>
  <c r="Z10" i="1"/>
  <c r="X10" i="1"/>
  <c r="S10" i="1" s="1"/>
  <c r="U10" i="1"/>
  <c r="Z9" i="1"/>
  <c r="X9" i="1"/>
  <c r="S9" i="1" s="1"/>
  <c r="U9" i="1"/>
  <c r="Z8" i="1"/>
  <c r="X8" i="1"/>
  <c r="S8" i="1" s="1"/>
  <c r="U8" i="1"/>
  <c r="Z7" i="1"/>
  <c r="X7" i="1"/>
  <c r="S7" i="1" s="1"/>
  <c r="U7" i="1"/>
  <c r="Z6" i="1"/>
  <c r="X6" i="1"/>
  <c r="S6" i="1" s="1"/>
  <c r="U6" i="1"/>
  <c r="Z5" i="1"/>
  <c r="X5" i="1"/>
  <c r="S5" i="1" s="1"/>
  <c r="U5" i="1"/>
  <c r="Z4" i="1"/>
  <c r="X4" i="1"/>
  <c r="S4" i="1" s="1"/>
  <c r="U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  <c r="G5" i="1"/>
  <c r="E5" i="1"/>
  <c r="G4" i="1"/>
  <c r="E4" i="1"/>
</calcChain>
</file>

<file path=xl/sharedStrings.xml><?xml version="1.0" encoding="utf-8"?>
<sst xmlns="http://schemas.openxmlformats.org/spreadsheetml/2006/main" count="90" uniqueCount="67">
  <si>
    <t xml:space="preserve"> MILLING</t>
  </si>
  <si>
    <t>FLOUR ANALYSIS</t>
  </si>
  <si>
    <t>FARINOGRAPH</t>
  </si>
  <si>
    <t>MIXOGRAPH</t>
  </si>
  <si>
    <t>REGULAR BREAD TEST</t>
  </si>
  <si>
    <t>UC #</t>
  </si>
  <si>
    <t>VARIETY</t>
  </si>
  <si>
    <t>MOIS %</t>
  </si>
  <si>
    <t>TEST WEIGHT (lbs/bu)</t>
  </si>
  <si>
    <t>1000 KWt</t>
  </si>
  <si>
    <t>L</t>
  </si>
  <si>
    <t>M</t>
  </si>
  <si>
    <t>S</t>
  </si>
  <si>
    <t>FLOUR YIELD</t>
  </si>
  <si>
    <t>Milling Score</t>
  </si>
  <si>
    <t>FLOUR PROTEIN (AS IS%)</t>
  </si>
  <si>
    <t>FLOUR PROTEIN (14%)</t>
  </si>
  <si>
    <t>ASH (14%)</t>
  </si>
  <si>
    <t>ASH (AS IS%)</t>
  </si>
  <si>
    <t>WET GLUT (14% MB)</t>
  </si>
  <si>
    <t>WET GLUT       (As-is MB)</t>
  </si>
  <si>
    <t>GLUTEN INDEX</t>
  </si>
  <si>
    <t>ABS%</t>
  </si>
  <si>
    <t>Dev Time (MIN)</t>
  </si>
  <si>
    <t>Stability        (MIN)</t>
  </si>
  <si>
    <t>M.T.I.     (FU)</t>
  </si>
  <si>
    <t xml:space="preserve">MIXING PEAK TIME (MIN) </t>
  </si>
  <si>
    <t>MIDLINE PEAK VALUE (%)</t>
  </si>
  <si>
    <t>MIDLINE PEAK INTEGRAL VALUE (%)</t>
  </si>
  <si>
    <t>BAKING ABS%</t>
  </si>
  <si>
    <t>MIX TIME (Min)</t>
  </si>
  <si>
    <t>VOL         C.C</t>
  </si>
  <si>
    <t>DOUGH HANDLING (1-10)</t>
  </si>
  <si>
    <t>CRUMB COLOR (1-10)</t>
  </si>
  <si>
    <t>CRUMB GRAIN (1-10)</t>
  </si>
  <si>
    <t>CRUMB TEXTURE (1-10)</t>
  </si>
  <si>
    <t>BREAD SYMMETRY (1-10)</t>
  </si>
  <si>
    <t>AP OCTANE</t>
  </si>
  <si>
    <t>AP REDWING 204</t>
  </si>
  <si>
    <t>SY CAL ROJO</t>
  </si>
  <si>
    <t>SY SIENNA</t>
  </si>
  <si>
    <t>SY SUMMIT 515</t>
  </si>
  <si>
    <t>UC 1930</t>
  </si>
  <si>
    <t>UC 1931</t>
  </si>
  <si>
    <t>UC 1932</t>
  </si>
  <si>
    <t>UC CENTRAL RED</t>
  </si>
  <si>
    <t>UC PATWIN 515</t>
  </si>
  <si>
    <t>UC PATWIN 515 HP</t>
  </si>
  <si>
    <t>UC YUROK</t>
  </si>
  <si>
    <t>YECORA ROJO</t>
  </si>
  <si>
    <t>YECORA ROJO 515</t>
  </si>
  <si>
    <t>WB 9215</t>
  </si>
  <si>
    <t>WB 9229</t>
  </si>
  <si>
    <t>WB 9699</t>
  </si>
  <si>
    <t>WB 9990</t>
  </si>
  <si>
    <t>WB JOAQUIN ORO</t>
  </si>
  <si>
    <t>WB TRIPLE IV</t>
  </si>
  <si>
    <t>Name</t>
  </si>
  <si>
    <t>Protein %</t>
  </si>
  <si>
    <t>ASH %</t>
  </si>
  <si>
    <t>Moisture  %</t>
  </si>
  <si>
    <t>Kernel Size Dist (100g)</t>
  </si>
  <si>
    <t>(As is)</t>
  </si>
  <si>
    <t>12% MB)</t>
  </si>
  <si>
    <t>(12% MB)</t>
  </si>
  <si>
    <t>2021 Common wheat grain quality, Fresno</t>
  </si>
  <si>
    <t>2021 Common Wheat flour quality, Fresno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</si>
</sst>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1" applyFont="1" applyBorder="1" applyAlignment="1">
      <alignment horizontal="left"/>
    </xf>
    <xf numFmtId="2" fontId="2" fillId="0" borderId="0" xfId="1" applyNumberFormat="1" applyFont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3" fillId="0" borderId="0" xfId="0" applyFont="1" applyBorder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20" fontId="5" fillId="0" borderId="0" xfId="0" applyNumberFormat="1" applyFont="1" applyBorder="1"/>
    <xf numFmtId="2" fontId="5" fillId="0" borderId="0" xfId="0" applyNumberFormat="1" applyFont="1" applyBorder="1"/>
    <xf numFmtId="20" fontId="6" fillId="0" borderId="0" xfId="0" applyNumberFormat="1" applyFont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2" fontId="4" fillId="0" borderId="0" xfId="1" applyNumberFormat="1" applyFont="1" applyAlignment="1">
      <alignment horizontal="center" vertical="center" wrapText="1"/>
    </xf>
    <xf numFmtId="1" fontId="4" fillId="0" borderId="0" xfId="1" applyNumberFormat="1" applyFont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1" fontId="2" fillId="0" borderId="0" xfId="1" applyNumberFormat="1" applyFont="1" applyBorder="1" applyAlignment="1"/>
    <xf numFmtId="0" fontId="4" fillId="0" borderId="0" xfId="1" applyFont="1" applyBorder="1" applyAlignment="1"/>
    <xf numFmtId="0" fontId="7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3" xfId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4" xfId="1" applyFont="1" applyBorder="1" applyAlignment="1">
      <alignment horizontal="left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2" fillId="0" borderId="3" xfId="1" applyFont="1" applyBorder="1" applyAlignment="1">
      <alignment horizontal="left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2" fontId="2" fillId="0" borderId="3" xfId="1" applyNumberFormat="1" applyFont="1" applyBorder="1" applyAlignment="1">
      <alignment horizontal="center" wrapText="1"/>
    </xf>
  </cellXfs>
  <cellStyles count="2">
    <cellStyle name="Normal" xfId="0" builtinId="0"/>
    <cellStyle name="Normal 3" xfId="1" xr:uid="{65A55619-5BCB-40A3-B2AB-007D521E75C6}"/>
  </cellStyles>
  <dxfs count="3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2"/>
  <sheetViews>
    <sheetView tabSelected="1" view="pageBreakPreview" zoomScale="60" zoomScaleNormal="100" workbookViewId="0">
      <selection activeCell="O1" sqref="O1"/>
    </sheetView>
  </sheetViews>
  <sheetFormatPr defaultColWidth="9.109375" defaultRowHeight="13.8" x14ac:dyDescent="0.25"/>
  <cols>
    <col min="1" max="1" width="6" style="9" customWidth="1"/>
    <col min="2" max="2" width="17.109375" style="9" bestFit="1" customWidth="1"/>
    <col min="3" max="3" width="4.88671875" style="9" customWidth="1"/>
    <col min="4" max="4" width="5.44140625" style="9" bestFit="1" customWidth="1"/>
    <col min="5" max="5" width="8.33203125" style="10" bestFit="1" customWidth="1"/>
    <col min="6" max="6" width="9.6640625" style="10" bestFit="1" customWidth="1"/>
    <col min="7" max="7" width="8.6640625" style="10" bestFit="1" customWidth="1"/>
    <col min="8" max="8" width="8.88671875" style="10" customWidth="1"/>
    <col min="9" max="9" width="13.77734375" style="10" bestFit="1" customWidth="1"/>
    <col min="10" max="10" width="8.109375" style="10" bestFit="1" customWidth="1"/>
    <col min="11" max="13" width="8.77734375" style="10" bestFit="1" customWidth="1"/>
    <col min="14" max="14" width="3" style="11" bestFit="1" customWidth="1"/>
    <col min="15" max="15" width="5.88671875" style="11" customWidth="1"/>
    <col min="16" max="16" width="16.88671875" style="11" bestFit="1" customWidth="1"/>
    <col min="17" max="17" width="3.5546875" style="11" customWidth="1"/>
    <col min="18" max="18" width="7.5546875" style="11" bestFit="1" customWidth="1"/>
    <col min="19" max="19" width="11.77734375" style="12" bestFit="1" customWidth="1"/>
    <col min="20" max="20" width="7.44140625" style="12" bestFit="1" customWidth="1"/>
    <col min="21" max="21" width="9.33203125" style="10" bestFit="1" customWidth="1"/>
    <col min="22" max="22" width="3.6640625" style="10" customWidth="1"/>
    <col min="23" max="23" width="9.33203125" style="10" bestFit="1" customWidth="1"/>
    <col min="24" max="24" width="8.109375" style="10" bestFit="1" customWidth="1"/>
    <col min="25" max="25" width="20.5546875" style="10" bestFit="1" customWidth="1"/>
    <col min="26" max="26" width="8.109375" style="10" bestFit="1" customWidth="1"/>
    <col min="27" max="27" width="9.6640625" style="10" bestFit="1" customWidth="1"/>
    <col min="28" max="28" width="10.77734375" style="10" bestFit="1" customWidth="1"/>
    <col min="29" max="29" width="4.5546875" style="10" customWidth="1"/>
    <col min="30" max="30" width="8.77734375" style="10" bestFit="1" customWidth="1"/>
    <col min="31" max="31" width="6.33203125" style="10" bestFit="1" customWidth="1"/>
    <col min="32" max="32" width="8.77734375" style="10" bestFit="1" customWidth="1"/>
    <col min="33" max="33" width="8.109375" style="10" bestFit="1" customWidth="1"/>
    <col min="34" max="34" width="4.33203125" style="10" customWidth="1"/>
    <col min="35" max="35" width="6" style="10" bestFit="1" customWidth="1"/>
    <col min="36" max="36" width="6.33203125" style="10" bestFit="1" customWidth="1"/>
    <col min="37" max="37" width="11.21875" style="10" bestFit="1" customWidth="1"/>
    <col min="38" max="38" width="10.77734375" style="10" bestFit="1" customWidth="1"/>
    <col min="39" max="39" width="4.21875" style="10" customWidth="1"/>
    <col min="40" max="40" width="10.77734375" style="10" bestFit="1" customWidth="1"/>
    <col min="41" max="41" width="8.44140625" style="10" bestFit="1" customWidth="1"/>
    <col min="42" max="42" width="5.77734375" style="10" bestFit="1" customWidth="1"/>
    <col min="43" max="43" width="12.5546875" style="10" bestFit="1" customWidth="1"/>
    <col min="44" max="44" width="11.109375" style="10" bestFit="1" customWidth="1"/>
    <col min="45" max="45" width="8.109375" style="10" bestFit="1" customWidth="1"/>
    <col min="46" max="46" width="7.77734375" style="10" bestFit="1" customWidth="1"/>
    <col min="47" max="47" width="9.6640625" style="13" bestFit="1" customWidth="1"/>
    <col min="48" max="48" width="11.6640625" style="13" bestFit="1" customWidth="1"/>
    <col min="49" max="49" width="9.109375" style="14"/>
    <col min="50" max="50" width="15.33203125" style="14" customWidth="1"/>
    <col min="51" max="16384" width="9.109375" style="14"/>
  </cols>
  <sheetData>
    <row r="1" spans="1:55" s="62" customFormat="1" x14ac:dyDescent="0.25">
      <c r="A1" s="34" t="s">
        <v>65</v>
      </c>
      <c r="B1" s="58"/>
      <c r="C1" s="58"/>
      <c r="D1" s="8"/>
      <c r="E1" s="8"/>
      <c r="F1" s="8"/>
      <c r="G1" s="8"/>
      <c r="H1" s="8"/>
      <c r="I1" s="8"/>
      <c r="J1" s="8"/>
      <c r="K1" s="59"/>
      <c r="L1" s="59"/>
      <c r="M1" s="59"/>
      <c r="N1" s="59"/>
      <c r="O1" s="34" t="s">
        <v>66</v>
      </c>
      <c r="P1" s="59"/>
      <c r="Q1" s="59"/>
      <c r="R1" s="59"/>
      <c r="S1" s="60"/>
      <c r="T1" s="60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61"/>
      <c r="AV1" s="61"/>
    </row>
    <row r="2" spans="1:55" s="18" customFormat="1" ht="28.2" customHeight="1" x14ac:dyDescent="0.3">
      <c r="A2" s="64" t="s">
        <v>5</v>
      </c>
      <c r="B2" s="64" t="s">
        <v>57</v>
      </c>
      <c r="C2" s="64"/>
      <c r="D2" s="67" t="s">
        <v>58</v>
      </c>
      <c r="E2" s="67"/>
      <c r="F2" s="68" t="s">
        <v>59</v>
      </c>
      <c r="G2" s="68"/>
      <c r="H2" s="36" t="s">
        <v>60</v>
      </c>
      <c r="I2" s="36" t="s">
        <v>8</v>
      </c>
      <c r="J2" s="36" t="s">
        <v>9</v>
      </c>
      <c r="K2" s="69" t="s">
        <v>61</v>
      </c>
      <c r="L2" s="69"/>
      <c r="M2" s="69"/>
      <c r="N2" s="32"/>
      <c r="O2" s="63"/>
      <c r="P2" s="63"/>
      <c r="Q2" s="15"/>
      <c r="R2" s="70" t="s">
        <v>0</v>
      </c>
      <c r="S2" s="70"/>
      <c r="T2" s="70"/>
      <c r="U2" s="70"/>
      <c r="V2" s="16"/>
      <c r="W2" s="66" t="s">
        <v>1</v>
      </c>
      <c r="X2" s="66"/>
      <c r="Y2" s="66"/>
      <c r="Z2" s="66"/>
      <c r="AA2" s="66"/>
      <c r="AB2" s="66"/>
      <c r="AC2" s="17"/>
      <c r="AD2" s="65" t="s">
        <v>2</v>
      </c>
      <c r="AE2" s="65"/>
      <c r="AF2" s="65"/>
      <c r="AG2" s="65"/>
      <c r="AH2" s="31"/>
      <c r="AI2" s="65" t="s">
        <v>3</v>
      </c>
      <c r="AJ2" s="65"/>
      <c r="AK2" s="65"/>
      <c r="AL2" s="65"/>
      <c r="AM2" s="31"/>
      <c r="AN2" s="65" t="s">
        <v>4</v>
      </c>
      <c r="AO2" s="65"/>
      <c r="AP2" s="65"/>
      <c r="AQ2" s="65"/>
      <c r="AR2" s="65"/>
      <c r="AS2" s="65"/>
      <c r="AT2" s="65"/>
      <c r="AU2" s="65"/>
      <c r="AV2" s="33"/>
    </row>
    <row r="3" spans="1:55" ht="33.6" customHeight="1" x14ac:dyDescent="0.25">
      <c r="A3" s="27"/>
      <c r="B3" s="27"/>
      <c r="C3" s="57"/>
      <c r="D3" s="28" t="s">
        <v>62</v>
      </c>
      <c r="E3" s="29" t="s">
        <v>63</v>
      </c>
      <c r="F3" s="29" t="s">
        <v>62</v>
      </c>
      <c r="G3" s="29" t="s">
        <v>64</v>
      </c>
      <c r="H3" s="28"/>
      <c r="I3" s="28"/>
      <c r="J3" s="28"/>
      <c r="K3" s="30" t="s">
        <v>10</v>
      </c>
      <c r="L3" s="30" t="s">
        <v>11</v>
      </c>
      <c r="M3" s="30" t="s">
        <v>12</v>
      </c>
      <c r="N3" s="21"/>
      <c r="O3" s="54" t="s">
        <v>5</v>
      </c>
      <c r="P3" s="54" t="s">
        <v>6</v>
      </c>
      <c r="Q3" s="19"/>
      <c r="R3" s="55" t="s">
        <v>13</v>
      </c>
      <c r="S3" s="55" t="s">
        <v>14</v>
      </c>
      <c r="T3" s="56" t="s">
        <v>15</v>
      </c>
      <c r="U3" s="56" t="s">
        <v>16</v>
      </c>
      <c r="V3" s="20"/>
      <c r="W3" s="56" t="s">
        <v>7</v>
      </c>
      <c r="X3" s="56" t="s">
        <v>17</v>
      </c>
      <c r="Y3" s="56" t="s">
        <v>18</v>
      </c>
      <c r="Z3" s="56" t="s">
        <v>19</v>
      </c>
      <c r="AA3" s="56" t="s">
        <v>20</v>
      </c>
      <c r="AB3" s="56" t="s">
        <v>21</v>
      </c>
      <c r="AC3" s="20"/>
      <c r="AD3" s="56" t="s">
        <v>22</v>
      </c>
      <c r="AE3" s="56" t="s">
        <v>23</v>
      </c>
      <c r="AF3" s="56" t="s">
        <v>24</v>
      </c>
      <c r="AG3" s="56" t="s">
        <v>25</v>
      </c>
      <c r="AH3" s="20"/>
      <c r="AI3" s="56" t="s">
        <v>22</v>
      </c>
      <c r="AJ3" s="56" t="s">
        <v>26</v>
      </c>
      <c r="AK3" s="56" t="s">
        <v>27</v>
      </c>
      <c r="AL3" s="56" t="s">
        <v>28</v>
      </c>
      <c r="AM3" s="20"/>
      <c r="AN3" s="56" t="s">
        <v>29</v>
      </c>
      <c r="AO3" s="56" t="s">
        <v>30</v>
      </c>
      <c r="AP3" s="56" t="s">
        <v>31</v>
      </c>
      <c r="AQ3" s="56" t="s">
        <v>32</v>
      </c>
      <c r="AR3" s="56" t="s">
        <v>33</v>
      </c>
      <c r="AS3" s="55" t="s">
        <v>34</v>
      </c>
      <c r="AT3" s="56" t="s">
        <v>35</v>
      </c>
      <c r="AU3" s="56" t="s">
        <v>36</v>
      </c>
      <c r="AV3" s="20"/>
    </row>
    <row r="4" spans="1:55" ht="14.4" x14ac:dyDescent="0.3">
      <c r="A4" s="1">
        <v>1878</v>
      </c>
      <c r="B4" s="53" t="s">
        <v>37</v>
      </c>
      <c r="C4" s="22"/>
      <c r="D4" s="46">
        <v>13.244999999999999</v>
      </c>
      <c r="E4" s="2">
        <f t="shared" ref="E4:E23" si="0">88/(100-H4)*D4</f>
        <v>12.74016942598187</v>
      </c>
      <c r="F4" s="2">
        <v>1.1887951134609995</v>
      </c>
      <c r="G4" s="2">
        <f t="shared" ref="G4:G23" si="1">88/(100-H4)*F4</f>
        <v>1.1434844211606248</v>
      </c>
      <c r="H4" s="2">
        <v>8.5129906025428284</v>
      </c>
      <c r="I4" s="2">
        <v>64.791534391534384</v>
      </c>
      <c r="J4" s="2">
        <v>48.309178743961397</v>
      </c>
      <c r="K4" s="3">
        <v>96.38</v>
      </c>
      <c r="L4" s="3">
        <v>4</v>
      </c>
      <c r="M4" s="3">
        <v>0.2</v>
      </c>
      <c r="O4" s="35">
        <v>1878</v>
      </c>
      <c r="P4" s="52" t="s">
        <v>37</v>
      </c>
      <c r="Q4" s="22"/>
      <c r="R4" s="45">
        <v>71.729207181308311</v>
      </c>
      <c r="S4" s="37">
        <f>((100-(0.5*(16-14.5)+(80-R4)+50*(X4-0.3)))+1.045-3.483)</f>
        <v>82.583952776605656</v>
      </c>
      <c r="T4" s="37">
        <v>11.616999999999999</v>
      </c>
      <c r="U4" s="43">
        <f>86/(100-W4)*T4</f>
        <v>11.580987299999984</v>
      </c>
      <c r="V4" s="12"/>
      <c r="W4" s="45">
        <v>13.732570970006904</v>
      </c>
      <c r="X4" s="37">
        <f>86/(100-W4)*Y4</f>
        <v>0.41914508809405315</v>
      </c>
      <c r="Y4" s="37">
        <v>0.42044847837702248</v>
      </c>
      <c r="Z4" s="37">
        <f>86/(100-W4)*AA4</f>
        <v>25.171724999999967</v>
      </c>
      <c r="AA4" s="37">
        <v>25.25</v>
      </c>
      <c r="AB4" s="43">
        <v>99.603697774429492</v>
      </c>
      <c r="AC4" s="12"/>
      <c r="AD4" s="47">
        <v>58.9</v>
      </c>
      <c r="AE4" s="38">
        <v>6.3</v>
      </c>
      <c r="AF4" s="38">
        <v>11.5</v>
      </c>
      <c r="AG4" s="49">
        <v>33</v>
      </c>
      <c r="AI4" s="50">
        <v>58.9</v>
      </c>
      <c r="AJ4" s="37">
        <v>4.28</v>
      </c>
      <c r="AK4" s="37">
        <v>54.668999999999997</v>
      </c>
      <c r="AL4" s="43">
        <v>178.83</v>
      </c>
      <c r="AM4" s="12"/>
      <c r="AN4" s="47">
        <v>61</v>
      </c>
      <c r="AO4" s="37">
        <v>3.583333333333333</v>
      </c>
      <c r="AP4" s="39">
        <v>975</v>
      </c>
      <c r="AQ4" s="39">
        <v>8</v>
      </c>
      <c r="AR4" s="39">
        <v>8</v>
      </c>
      <c r="AS4" s="39">
        <v>9</v>
      </c>
      <c r="AT4" s="40">
        <v>8</v>
      </c>
      <c r="AU4" s="41">
        <v>9</v>
      </c>
      <c r="AX4" s="24"/>
      <c r="AY4" s="25"/>
      <c r="AZ4" s="25"/>
      <c r="BB4" s="25"/>
    </row>
    <row r="5" spans="1:55" ht="14.4" x14ac:dyDescent="0.3">
      <c r="A5" s="1">
        <v>1921</v>
      </c>
      <c r="B5" s="53" t="s">
        <v>38</v>
      </c>
      <c r="C5" s="22"/>
      <c r="D5" s="46">
        <v>13.645999999999999</v>
      </c>
      <c r="E5" s="2">
        <f t="shared" si="0"/>
        <v>13.107363080584099</v>
      </c>
      <c r="F5" s="2">
        <v>1.1625970218861512</v>
      </c>
      <c r="G5" s="2">
        <f t="shared" si="1"/>
        <v>1.116706821212631</v>
      </c>
      <c r="H5" s="2">
        <v>8.3837082548805881</v>
      </c>
      <c r="I5" s="2">
        <v>62.864197530864196</v>
      </c>
      <c r="J5" s="2">
        <v>47.393364928909946</v>
      </c>
      <c r="K5" s="3">
        <v>95.52</v>
      </c>
      <c r="L5" s="3">
        <v>4.18</v>
      </c>
      <c r="M5" s="3">
        <v>0.35</v>
      </c>
      <c r="O5" s="1">
        <v>1921</v>
      </c>
      <c r="P5" s="53" t="s">
        <v>38</v>
      </c>
      <c r="Q5" s="22"/>
      <c r="R5" s="46">
        <v>67.733202228777458</v>
      </c>
      <c r="S5" s="2">
        <f t="shared" ref="S5:S23" si="2">((100-(0.5*(16-14.5)+(80-R5)+50*(X5-0.3)))+1.045-3.483)</f>
        <v>77.817151496117432</v>
      </c>
      <c r="T5" s="2">
        <v>11.161</v>
      </c>
      <c r="U5" s="44">
        <f t="shared" ref="U5:U23" si="3">86/(100-W5)*T5</f>
        <v>11.154200896403948</v>
      </c>
      <c r="V5" s="12"/>
      <c r="W5" s="46">
        <v>13.947578234004297</v>
      </c>
      <c r="X5" s="2">
        <f t="shared" ref="X5:X23" si="4">86/(100-W5)*Y5</f>
        <v>0.43456101465320035</v>
      </c>
      <c r="Y5" s="2">
        <v>0.43482590367437485</v>
      </c>
      <c r="Z5" s="2">
        <f t="shared" ref="Z5:Z23" si="5">86/(100-W5)*AA5</f>
        <v>29.482029069430741</v>
      </c>
      <c r="AA5" s="2">
        <v>29.5</v>
      </c>
      <c r="AB5" s="44">
        <v>96.615876080161797</v>
      </c>
      <c r="AC5" s="12"/>
      <c r="AD5" s="48">
        <v>63.8</v>
      </c>
      <c r="AE5" s="4">
        <v>4.49</v>
      </c>
      <c r="AF5" s="4">
        <v>10.18</v>
      </c>
      <c r="AG5" s="7">
        <v>29</v>
      </c>
      <c r="AI5" s="51">
        <v>63.8</v>
      </c>
      <c r="AJ5" s="2">
        <v>3.41</v>
      </c>
      <c r="AK5" s="2">
        <v>55.448</v>
      </c>
      <c r="AL5" s="44">
        <v>143.315</v>
      </c>
      <c r="AM5" s="12"/>
      <c r="AN5" s="48">
        <v>67</v>
      </c>
      <c r="AO5" s="2">
        <v>2.6166666666666667</v>
      </c>
      <c r="AP5" s="5">
        <v>930</v>
      </c>
      <c r="AQ5" s="5">
        <v>6</v>
      </c>
      <c r="AR5" s="5">
        <v>8</v>
      </c>
      <c r="AS5" s="5">
        <v>7</v>
      </c>
      <c r="AT5" s="6">
        <v>7</v>
      </c>
      <c r="AU5" s="42">
        <v>8</v>
      </c>
      <c r="AX5" s="24"/>
      <c r="AY5" s="25"/>
      <c r="AZ5" s="25"/>
      <c r="BB5" s="25"/>
    </row>
    <row r="6" spans="1:55" ht="14.4" x14ac:dyDescent="0.3">
      <c r="A6" s="1">
        <v>1478</v>
      </c>
      <c r="B6" s="53" t="s">
        <v>39</v>
      </c>
      <c r="C6" s="22"/>
      <c r="D6" s="46">
        <v>13.620999999999999</v>
      </c>
      <c r="E6" s="2">
        <f t="shared" si="0"/>
        <v>13.084557620753289</v>
      </c>
      <c r="F6" s="2">
        <v>1.1193656927740896</v>
      </c>
      <c r="G6" s="2">
        <f t="shared" si="1"/>
        <v>1.0752811765506938</v>
      </c>
      <c r="H6" s="2">
        <v>8.3921646614298879</v>
      </c>
      <c r="I6" s="2">
        <v>63.595061728395059</v>
      </c>
      <c r="J6" s="2">
        <v>48.07692307692308</v>
      </c>
      <c r="K6" s="3">
        <v>93.61</v>
      </c>
      <c r="L6" s="3">
        <v>6.13</v>
      </c>
      <c r="M6" s="3">
        <v>0.31</v>
      </c>
      <c r="O6" s="1">
        <v>1478</v>
      </c>
      <c r="P6" s="53" t="s">
        <v>39</v>
      </c>
      <c r="Q6" s="22"/>
      <c r="R6" s="46">
        <v>71.314295056951323</v>
      </c>
      <c r="S6" s="2">
        <f t="shared" si="2"/>
        <v>81.940518734495853</v>
      </c>
      <c r="T6" s="2">
        <v>11.639999999999999</v>
      </c>
      <c r="U6" s="44">
        <f t="shared" si="3"/>
        <v>11.650508805987608</v>
      </c>
      <c r="V6" s="12"/>
      <c r="W6" s="46">
        <v>14.077572347266909</v>
      </c>
      <c r="X6" s="2">
        <f t="shared" si="4"/>
        <v>0.4237155264491092</v>
      </c>
      <c r="Y6" s="2">
        <v>0.42333333333329415</v>
      </c>
      <c r="Z6" s="2">
        <f t="shared" si="5"/>
        <v>28.725910887615495</v>
      </c>
      <c r="AA6" s="2">
        <v>28.7</v>
      </c>
      <c r="AB6" s="44">
        <v>97.217769357815996</v>
      </c>
      <c r="AC6" s="12"/>
      <c r="AD6" s="48">
        <v>58.5</v>
      </c>
      <c r="AE6" s="4">
        <v>8.3000000000000007</v>
      </c>
      <c r="AF6" s="4">
        <v>14.1</v>
      </c>
      <c r="AG6" s="7">
        <v>23</v>
      </c>
      <c r="AI6" s="51">
        <v>58.5</v>
      </c>
      <c r="AJ6" s="2">
        <v>3.66</v>
      </c>
      <c r="AK6" s="2">
        <v>56.68</v>
      </c>
      <c r="AL6" s="44">
        <v>157.52600000000001</v>
      </c>
      <c r="AM6" s="12"/>
      <c r="AN6" s="48">
        <v>61.5</v>
      </c>
      <c r="AO6" s="2">
        <v>2.7833333333333332</v>
      </c>
      <c r="AP6" s="5">
        <v>1005</v>
      </c>
      <c r="AQ6" s="5">
        <v>7</v>
      </c>
      <c r="AR6" s="5">
        <v>8</v>
      </c>
      <c r="AS6" s="5">
        <v>8</v>
      </c>
      <c r="AT6" s="6">
        <v>9</v>
      </c>
      <c r="AU6" s="42">
        <v>9</v>
      </c>
      <c r="AX6" s="24"/>
      <c r="AY6" s="25"/>
      <c r="AZ6" s="25"/>
      <c r="BB6" s="25"/>
    </row>
    <row r="7" spans="1:55" ht="14.4" x14ac:dyDescent="0.3">
      <c r="A7" s="1">
        <v>1835</v>
      </c>
      <c r="B7" s="53" t="s">
        <v>40</v>
      </c>
      <c r="C7" s="22"/>
      <c r="D7" s="46">
        <v>14.212</v>
      </c>
      <c r="E7" s="2">
        <f t="shared" si="0"/>
        <v>13.653746883550582</v>
      </c>
      <c r="F7" s="2">
        <v>1.2157045107287572</v>
      </c>
      <c r="G7" s="2">
        <f t="shared" si="1"/>
        <v>1.1679511451365856</v>
      </c>
      <c r="H7" s="2">
        <v>8.4019931915733821</v>
      </c>
      <c r="I7" s="2">
        <v>64.705467372134038</v>
      </c>
      <c r="J7" s="2">
        <v>50.505050505050505</v>
      </c>
      <c r="K7" s="3">
        <v>97.35</v>
      </c>
      <c r="L7" s="3">
        <v>2.57</v>
      </c>
      <c r="M7" s="3">
        <v>0.19</v>
      </c>
      <c r="O7" s="1">
        <v>1835</v>
      </c>
      <c r="P7" s="53" t="s">
        <v>40</v>
      </c>
      <c r="Q7" s="22"/>
      <c r="R7" s="46">
        <v>70.114687909209948</v>
      </c>
      <c r="S7" s="2">
        <f t="shared" si="2"/>
        <v>79.570548202593073</v>
      </c>
      <c r="T7" s="2">
        <v>12.526</v>
      </c>
      <c r="U7" s="44">
        <f t="shared" si="3"/>
        <v>12.524320617895654</v>
      </c>
      <c r="V7" s="12"/>
      <c r="W7" s="46">
        <v>13.988468287791406</v>
      </c>
      <c r="X7" s="2">
        <f t="shared" si="4"/>
        <v>0.44712279413233735</v>
      </c>
      <c r="Y7" s="2">
        <v>0.4471827486833122</v>
      </c>
      <c r="Z7" s="2">
        <f t="shared" si="5"/>
        <v>29.945984552608561</v>
      </c>
      <c r="AA7" s="2">
        <v>29.95</v>
      </c>
      <c r="AB7" s="44">
        <v>98.198861734181463</v>
      </c>
      <c r="AC7" s="12"/>
      <c r="AD7" s="48">
        <v>60.1</v>
      </c>
      <c r="AE7" s="4">
        <v>12.28</v>
      </c>
      <c r="AF7" s="4">
        <v>16.88</v>
      </c>
      <c r="AG7" s="7">
        <v>11</v>
      </c>
      <c r="AI7" s="51">
        <v>60.1</v>
      </c>
      <c r="AJ7" s="2">
        <v>4.74</v>
      </c>
      <c r="AK7" s="2">
        <v>53.079000000000001</v>
      </c>
      <c r="AL7" s="44">
        <v>205.28700000000001</v>
      </c>
      <c r="AM7" s="12"/>
      <c r="AN7" s="48">
        <v>63.5</v>
      </c>
      <c r="AO7" s="2">
        <v>3.3333333333333335</v>
      </c>
      <c r="AP7" s="5">
        <v>965</v>
      </c>
      <c r="AQ7" s="5">
        <v>9</v>
      </c>
      <c r="AR7" s="5">
        <v>8</v>
      </c>
      <c r="AS7" s="5">
        <v>8</v>
      </c>
      <c r="AT7" s="6">
        <v>9</v>
      </c>
      <c r="AU7" s="42">
        <v>9</v>
      </c>
      <c r="AX7" s="24"/>
      <c r="AY7" s="25"/>
      <c r="AZ7" s="25"/>
      <c r="BB7" s="25"/>
    </row>
    <row r="8" spans="1:55" ht="14.4" x14ac:dyDescent="0.3">
      <c r="A8" s="1">
        <v>1658</v>
      </c>
      <c r="B8" s="53" t="s">
        <v>41</v>
      </c>
      <c r="C8" s="22"/>
      <c r="D8" s="46">
        <v>16.081</v>
      </c>
      <c r="E8" s="2">
        <f t="shared" si="0"/>
        <v>15.464062056524371</v>
      </c>
      <c r="F8" s="2">
        <v>1.2897649835454705</v>
      </c>
      <c r="G8" s="2">
        <f t="shared" si="1"/>
        <v>1.2402839216391575</v>
      </c>
      <c r="H8" s="2">
        <v>8.4892446223112614</v>
      </c>
      <c r="I8" s="2">
        <v>64.650440917107574</v>
      </c>
      <c r="J8" s="2">
        <v>47.169811320754718</v>
      </c>
      <c r="K8" s="3">
        <v>95.91</v>
      </c>
      <c r="L8" s="3">
        <v>4.04</v>
      </c>
      <c r="M8" s="3">
        <v>7.0000000000000007E-2</v>
      </c>
      <c r="O8" s="1">
        <v>1658</v>
      </c>
      <c r="P8" s="53" t="s">
        <v>41</v>
      </c>
      <c r="Q8" s="22"/>
      <c r="R8" s="46">
        <v>69.825625307864925</v>
      </c>
      <c r="S8" s="2">
        <f t="shared" si="2"/>
        <v>81.585468208425951</v>
      </c>
      <c r="T8" s="2">
        <v>14.315999999999999</v>
      </c>
      <c r="U8" s="44">
        <f t="shared" si="3"/>
        <v>14.278508474262599</v>
      </c>
      <c r="V8" s="12"/>
      <c r="W8" s="46">
        <v>13.774187113505022</v>
      </c>
      <c r="X8" s="2">
        <f t="shared" si="4"/>
        <v>0.40104314198877944</v>
      </c>
      <c r="Y8" s="2">
        <v>0.40209617349461085</v>
      </c>
      <c r="Z8" s="2">
        <f t="shared" si="5"/>
        <v>39.745638635049225</v>
      </c>
      <c r="AA8" s="2">
        <v>39.85</v>
      </c>
      <c r="AB8" s="44">
        <v>90.749732350903713</v>
      </c>
      <c r="AC8" s="12"/>
      <c r="AD8" s="48">
        <v>67.5</v>
      </c>
      <c r="AE8" s="4">
        <v>20.399999999999999</v>
      </c>
      <c r="AF8" s="4">
        <v>18.7</v>
      </c>
      <c r="AG8" s="7">
        <v>28</v>
      </c>
      <c r="AI8" s="51">
        <v>67.5</v>
      </c>
      <c r="AJ8" s="2">
        <v>2.91</v>
      </c>
      <c r="AK8" s="2">
        <v>67.549000000000007</v>
      </c>
      <c r="AL8" s="44">
        <v>129.40899999999999</v>
      </c>
      <c r="AM8" s="12"/>
      <c r="AN8" s="48">
        <v>71.5</v>
      </c>
      <c r="AO8" s="2">
        <v>2.5833333333333335</v>
      </c>
      <c r="AP8" s="5">
        <v>980</v>
      </c>
      <c r="AQ8" s="5">
        <v>7</v>
      </c>
      <c r="AR8" s="5">
        <v>9</v>
      </c>
      <c r="AS8" s="5">
        <v>9</v>
      </c>
      <c r="AT8" s="6">
        <v>10</v>
      </c>
      <c r="AU8" s="42">
        <v>9</v>
      </c>
      <c r="AX8" s="24"/>
      <c r="AY8" s="25"/>
      <c r="AZ8" s="25"/>
      <c r="BB8" s="25"/>
    </row>
    <row r="9" spans="1:55" ht="14.4" x14ac:dyDescent="0.3">
      <c r="A9" s="1">
        <v>1930</v>
      </c>
      <c r="B9" s="53" t="s">
        <v>42</v>
      </c>
      <c r="C9" s="22"/>
      <c r="D9" s="46">
        <v>13.709</v>
      </c>
      <c r="E9" s="2">
        <f t="shared" si="0"/>
        <v>13.156870595564158</v>
      </c>
      <c r="F9" s="2">
        <v>1.1922205941121045</v>
      </c>
      <c r="G9" s="2">
        <f t="shared" si="1"/>
        <v>1.144203959304076</v>
      </c>
      <c r="H9" s="2">
        <v>8.3070711049833221</v>
      </c>
      <c r="I9" s="2">
        <v>64.337213403880071</v>
      </c>
      <c r="J9" s="2">
        <v>44.843049327354258</v>
      </c>
      <c r="K9" s="3">
        <v>92.04</v>
      </c>
      <c r="L9" s="3">
        <v>7.55</v>
      </c>
      <c r="M9" s="3">
        <v>0.4</v>
      </c>
      <c r="O9" s="1">
        <v>1930</v>
      </c>
      <c r="P9" s="53" t="s">
        <v>42</v>
      </c>
      <c r="Q9" s="22"/>
      <c r="R9" s="46">
        <v>68.701665379949262</v>
      </c>
      <c r="S9" s="2">
        <f t="shared" si="2"/>
        <v>77.640435542040933</v>
      </c>
      <c r="T9" s="2">
        <v>11.976999999999999</v>
      </c>
      <c r="U9" s="44">
        <f t="shared" si="3"/>
        <v>11.961933536379032</v>
      </c>
      <c r="V9" s="12"/>
      <c r="W9" s="46">
        <v>13.891680064308787</v>
      </c>
      <c r="X9" s="2">
        <f t="shared" si="4"/>
        <v>0.45746459675816648</v>
      </c>
      <c r="Y9" s="2">
        <v>0.45804078903376944</v>
      </c>
      <c r="Z9" s="2">
        <f t="shared" si="5"/>
        <v>29.263142073633265</v>
      </c>
      <c r="AA9" s="2">
        <v>29.299999999999997</v>
      </c>
      <c r="AB9" s="44">
        <v>99.657534246575338</v>
      </c>
      <c r="AC9" s="12"/>
      <c r="AD9" s="48">
        <v>59.9</v>
      </c>
      <c r="AE9" s="4">
        <v>16.760000000000002</v>
      </c>
      <c r="AF9" s="4">
        <v>19.73</v>
      </c>
      <c r="AG9" s="7">
        <v>17</v>
      </c>
      <c r="AI9" s="51">
        <v>59.9</v>
      </c>
      <c r="AJ9" s="2">
        <v>4.59</v>
      </c>
      <c r="AK9" s="2">
        <v>56.581000000000003</v>
      </c>
      <c r="AL9" s="44">
        <v>192.61199999999999</v>
      </c>
      <c r="AM9" s="12"/>
      <c r="AN9" s="48">
        <v>62</v>
      </c>
      <c r="AO9" s="2">
        <v>3.5</v>
      </c>
      <c r="AP9" s="5">
        <v>1060</v>
      </c>
      <c r="AQ9" s="5">
        <v>9</v>
      </c>
      <c r="AR9" s="5">
        <v>8</v>
      </c>
      <c r="AS9" s="5">
        <v>8</v>
      </c>
      <c r="AT9" s="6">
        <v>7</v>
      </c>
      <c r="AU9" s="42">
        <v>9</v>
      </c>
      <c r="AX9" s="24"/>
      <c r="AY9" s="25"/>
      <c r="AZ9" s="25"/>
      <c r="BB9" s="25"/>
    </row>
    <row r="10" spans="1:55" ht="14.4" x14ac:dyDescent="0.3">
      <c r="A10" s="1">
        <v>1931</v>
      </c>
      <c r="B10" s="53" t="s">
        <v>43</v>
      </c>
      <c r="C10" s="22"/>
      <c r="D10" s="46">
        <v>14.798999999999999</v>
      </c>
      <c r="E10" s="2">
        <f t="shared" si="0"/>
        <v>14.21746183098592</v>
      </c>
      <c r="F10" s="2">
        <v>1.2432063006476319</v>
      </c>
      <c r="G10" s="2">
        <f t="shared" si="1"/>
        <v>1.1943535460165493</v>
      </c>
      <c r="H10" s="2">
        <v>8.4005277818502009</v>
      </c>
      <c r="I10" s="2">
        <v>64.534744268077603</v>
      </c>
      <c r="J10" s="2">
        <v>42.372881355932201</v>
      </c>
      <c r="K10" s="3">
        <v>89.5</v>
      </c>
      <c r="L10" s="3">
        <v>10</v>
      </c>
      <c r="M10" s="3">
        <v>0.4</v>
      </c>
      <c r="O10" s="1">
        <v>1931</v>
      </c>
      <c r="P10" s="53" t="s">
        <v>43</v>
      </c>
      <c r="Q10" s="22"/>
      <c r="R10" s="46">
        <v>66.508177060619275</v>
      </c>
      <c r="S10" s="2">
        <f t="shared" si="2"/>
        <v>78.805422237812508</v>
      </c>
      <c r="T10" s="2">
        <v>12.613999999999999</v>
      </c>
      <c r="U10" s="44">
        <f t="shared" si="3"/>
        <v>12.585823616141605</v>
      </c>
      <c r="V10" s="12"/>
      <c r="W10" s="46">
        <v>13.807468379843328</v>
      </c>
      <c r="X10" s="2">
        <f t="shared" si="4"/>
        <v>0.39029509645613536</v>
      </c>
      <c r="Y10" s="2">
        <v>0.39116886561032027</v>
      </c>
      <c r="Z10" s="2">
        <f t="shared" si="5"/>
        <v>31.279972282070663</v>
      </c>
      <c r="AA10" s="2">
        <v>31.349999999999998</v>
      </c>
      <c r="AB10" s="44">
        <v>97.614468864468861</v>
      </c>
      <c r="AC10" s="12"/>
      <c r="AD10" s="48">
        <v>61.6</v>
      </c>
      <c r="AE10" s="4">
        <v>10.8</v>
      </c>
      <c r="AF10" s="4">
        <v>15.9</v>
      </c>
      <c r="AG10" s="7">
        <v>21</v>
      </c>
      <c r="AI10" s="51">
        <v>61.6</v>
      </c>
      <c r="AJ10" s="2">
        <v>3.72</v>
      </c>
      <c r="AK10" s="2">
        <v>58.301000000000002</v>
      </c>
      <c r="AL10" s="44">
        <v>155.29300000000001</v>
      </c>
      <c r="AM10" s="12"/>
      <c r="AN10" s="48">
        <v>65.5</v>
      </c>
      <c r="AO10" s="2">
        <v>3.1500000000000004</v>
      </c>
      <c r="AP10" s="5">
        <v>1160</v>
      </c>
      <c r="AQ10" s="5">
        <v>8</v>
      </c>
      <c r="AR10" s="5">
        <v>8</v>
      </c>
      <c r="AS10" s="5">
        <v>7</v>
      </c>
      <c r="AT10" s="6">
        <v>7</v>
      </c>
      <c r="AU10" s="42">
        <v>8</v>
      </c>
      <c r="AX10" s="24"/>
      <c r="AY10" s="25"/>
      <c r="AZ10" s="25"/>
      <c r="BB10" s="25"/>
    </row>
    <row r="11" spans="1:55" ht="14.4" x14ac:dyDescent="0.3">
      <c r="A11" s="1">
        <v>1932</v>
      </c>
      <c r="B11" s="53" t="s">
        <v>44</v>
      </c>
      <c r="C11" s="22"/>
      <c r="D11" s="46">
        <v>13.894</v>
      </c>
      <c r="E11" s="2">
        <f t="shared" si="0"/>
        <v>13.339767568577876</v>
      </c>
      <c r="F11" s="2">
        <v>1.1621764395139882</v>
      </c>
      <c r="G11" s="2">
        <f t="shared" si="1"/>
        <v>1.1158171568154605</v>
      </c>
      <c r="H11" s="2">
        <v>8.3438303018088931</v>
      </c>
      <c r="I11" s="2">
        <v>63.256437389770717</v>
      </c>
      <c r="J11" s="2">
        <v>49.019607843137251</v>
      </c>
      <c r="K11" s="3">
        <v>93.21</v>
      </c>
      <c r="L11" s="3">
        <v>6.5</v>
      </c>
      <c r="M11" s="3">
        <v>0.28000000000000003</v>
      </c>
      <c r="O11" s="1">
        <v>1932</v>
      </c>
      <c r="P11" s="53" t="s">
        <v>44</v>
      </c>
      <c r="Q11" s="22"/>
      <c r="R11" s="46">
        <v>65.233359005391137</v>
      </c>
      <c r="S11" s="2">
        <f t="shared" si="2"/>
        <v>78.55642351842333</v>
      </c>
      <c r="T11" s="2">
        <v>12.52</v>
      </c>
      <c r="U11" s="44">
        <f t="shared" si="3"/>
        <v>12.479979484804648</v>
      </c>
      <c r="V11" s="12"/>
      <c r="W11" s="46">
        <v>13.724217150277298</v>
      </c>
      <c r="X11" s="2">
        <f t="shared" si="4"/>
        <v>0.36977870973935617</v>
      </c>
      <c r="Y11" s="2">
        <v>0.37096450772003875</v>
      </c>
      <c r="Z11" s="2">
        <f t="shared" si="5"/>
        <v>35.037642083936376</v>
      </c>
      <c r="AA11" s="2">
        <v>35.150000000000006</v>
      </c>
      <c r="AB11" s="44">
        <v>92.211472686406722</v>
      </c>
      <c r="AC11" s="12"/>
      <c r="AD11" s="48">
        <v>63.4</v>
      </c>
      <c r="AE11" s="4">
        <v>12.9</v>
      </c>
      <c r="AF11" s="4">
        <v>18.05</v>
      </c>
      <c r="AG11" s="7">
        <v>16</v>
      </c>
      <c r="AI11" s="51">
        <v>63.4</v>
      </c>
      <c r="AJ11" s="2">
        <v>4.05</v>
      </c>
      <c r="AK11" s="2">
        <v>56.877000000000002</v>
      </c>
      <c r="AL11" s="44">
        <v>166.74299999999999</v>
      </c>
      <c r="AM11" s="12"/>
      <c r="AN11" s="48">
        <v>66.5</v>
      </c>
      <c r="AO11" s="2">
        <v>3.4166666666666665</v>
      </c>
      <c r="AP11" s="5">
        <v>1035</v>
      </c>
      <c r="AQ11" s="5">
        <v>9</v>
      </c>
      <c r="AR11" s="5">
        <v>8</v>
      </c>
      <c r="AS11" s="5">
        <v>9</v>
      </c>
      <c r="AT11" s="6">
        <v>9</v>
      </c>
      <c r="AU11" s="42">
        <v>9</v>
      </c>
      <c r="AX11" s="24"/>
      <c r="AY11" s="25"/>
      <c r="AZ11" s="25"/>
      <c r="BB11" s="25"/>
    </row>
    <row r="12" spans="1:55" ht="14.4" x14ac:dyDescent="0.3">
      <c r="A12" s="1">
        <v>1817</v>
      </c>
      <c r="B12" s="53" t="s">
        <v>45</v>
      </c>
      <c r="C12" s="22"/>
      <c r="D12" s="46">
        <v>14.613999999999999</v>
      </c>
      <c r="E12" s="2">
        <f t="shared" si="0"/>
        <v>14.035642397724796</v>
      </c>
      <c r="F12" s="2">
        <v>1.2028521924563886</v>
      </c>
      <c r="G12" s="2">
        <f t="shared" si="1"/>
        <v>1.1552486130174568</v>
      </c>
      <c r="H12" s="2">
        <v>8.3738411425708534</v>
      </c>
      <c r="I12" s="2">
        <v>64.52204585537919</v>
      </c>
      <c r="J12" s="2">
        <v>42.918454935622314</v>
      </c>
      <c r="K12" s="3">
        <v>91.98</v>
      </c>
      <c r="L12" s="3">
        <v>7.75</v>
      </c>
      <c r="M12" s="3">
        <v>0.01</v>
      </c>
      <c r="O12" s="1">
        <v>1817</v>
      </c>
      <c r="P12" s="53" t="s">
        <v>45</v>
      </c>
      <c r="Q12" s="22"/>
      <c r="R12" s="46">
        <v>65.148852243466834</v>
      </c>
      <c r="S12" s="2">
        <f t="shared" si="2"/>
        <v>76.059661533516802</v>
      </c>
      <c r="T12" s="2">
        <v>12.879999999999999</v>
      </c>
      <c r="U12" s="44">
        <f t="shared" si="3"/>
        <v>12.886057833004283</v>
      </c>
      <c r="V12" s="12"/>
      <c r="W12" s="46">
        <v>14.04042924881449</v>
      </c>
      <c r="X12" s="2">
        <f t="shared" si="4"/>
        <v>0.41802381419900059</v>
      </c>
      <c r="Y12" s="2">
        <v>0.41782729805022578</v>
      </c>
      <c r="Z12" s="2">
        <f t="shared" si="5"/>
        <v>39.218436883056519</v>
      </c>
      <c r="AA12" s="2">
        <v>39.200000000000003</v>
      </c>
      <c r="AB12" s="44">
        <v>84.64263476978536</v>
      </c>
      <c r="AC12" s="12"/>
      <c r="AD12" s="48">
        <v>64.7</v>
      </c>
      <c r="AE12" s="4">
        <v>16.899999999999999</v>
      </c>
      <c r="AF12" s="4">
        <v>21.7</v>
      </c>
      <c r="AG12" s="7">
        <v>6</v>
      </c>
      <c r="AI12" s="51">
        <v>64.7</v>
      </c>
      <c r="AJ12" s="2">
        <v>3.14</v>
      </c>
      <c r="AK12" s="2">
        <v>58.154000000000003</v>
      </c>
      <c r="AL12" s="44">
        <v>135.01300000000001</v>
      </c>
      <c r="AM12" s="12"/>
      <c r="AN12" s="48">
        <v>68</v>
      </c>
      <c r="AO12" s="2">
        <v>2.3833333333333333</v>
      </c>
      <c r="AP12" s="5">
        <v>1000</v>
      </c>
      <c r="AQ12" s="5">
        <v>7</v>
      </c>
      <c r="AR12" s="5">
        <v>8</v>
      </c>
      <c r="AS12" s="5">
        <v>8</v>
      </c>
      <c r="AT12" s="6">
        <v>8</v>
      </c>
      <c r="AU12" s="42">
        <v>8</v>
      </c>
      <c r="AX12" s="24"/>
      <c r="AY12" s="25"/>
      <c r="AZ12" s="25"/>
      <c r="BB12" s="25"/>
    </row>
    <row r="13" spans="1:55" ht="14.25" customHeight="1" x14ac:dyDescent="0.3">
      <c r="A13" s="1">
        <v>1680</v>
      </c>
      <c r="B13" s="53" t="s">
        <v>46</v>
      </c>
      <c r="C13" s="22"/>
      <c r="D13" s="46">
        <v>13.235999999999999</v>
      </c>
      <c r="E13" s="2">
        <f t="shared" si="0"/>
        <v>12.683029333333328</v>
      </c>
      <c r="F13" s="2">
        <v>1.2406367041198101</v>
      </c>
      <c r="G13" s="2">
        <f t="shared" si="1"/>
        <v>1.1888056595921377</v>
      </c>
      <c r="H13" s="2">
        <v>8.1632653061224261</v>
      </c>
      <c r="I13" s="2">
        <v>63.071604938271598</v>
      </c>
      <c r="J13" s="2">
        <v>40</v>
      </c>
      <c r="K13" s="3">
        <v>85</v>
      </c>
      <c r="L13" s="3">
        <v>15</v>
      </c>
      <c r="M13" s="3">
        <v>0.4</v>
      </c>
      <c r="O13" s="1">
        <v>1680</v>
      </c>
      <c r="P13" s="53" t="s">
        <v>46</v>
      </c>
      <c r="Q13" s="22"/>
      <c r="R13" s="46">
        <v>64.917506125782737</v>
      </c>
      <c r="S13" s="2">
        <f t="shared" si="2"/>
        <v>75.372785792748573</v>
      </c>
      <c r="T13" s="2">
        <v>11.051</v>
      </c>
      <c r="U13" s="44">
        <f t="shared" si="3"/>
        <v>11.023656388369929</v>
      </c>
      <c r="V13" s="12"/>
      <c r="W13" s="46">
        <v>13.786681431519668</v>
      </c>
      <c r="X13" s="2">
        <f t="shared" si="4"/>
        <v>0.42713440666068325</v>
      </c>
      <c r="Y13" s="2">
        <v>0.42819389154646875</v>
      </c>
      <c r="Z13" s="2">
        <f t="shared" si="5"/>
        <v>29.676389245679609</v>
      </c>
      <c r="AA13" s="2">
        <v>29.75</v>
      </c>
      <c r="AB13" s="44">
        <v>93.960893475456572</v>
      </c>
      <c r="AC13" s="12"/>
      <c r="AD13" s="48">
        <v>62.5</v>
      </c>
      <c r="AE13" s="4">
        <v>6.52</v>
      </c>
      <c r="AF13" s="4">
        <v>10.88</v>
      </c>
      <c r="AG13" s="7">
        <v>28</v>
      </c>
      <c r="AI13" s="51">
        <v>62.5</v>
      </c>
      <c r="AJ13" s="2">
        <v>2.95</v>
      </c>
      <c r="AK13" s="2">
        <v>57.295000000000002</v>
      </c>
      <c r="AL13" s="44">
        <v>124.9</v>
      </c>
      <c r="AM13" s="12"/>
      <c r="AN13" s="48">
        <v>62.5</v>
      </c>
      <c r="AO13" s="2">
        <v>2.4</v>
      </c>
      <c r="AP13" s="5">
        <v>850</v>
      </c>
      <c r="AQ13" s="5">
        <v>6</v>
      </c>
      <c r="AR13" s="5">
        <v>8</v>
      </c>
      <c r="AS13" s="5">
        <v>6</v>
      </c>
      <c r="AT13" s="6">
        <v>7</v>
      </c>
      <c r="AU13" s="42">
        <v>5</v>
      </c>
      <c r="AX13" s="24"/>
      <c r="AY13" s="25"/>
      <c r="AZ13" s="25"/>
      <c r="BB13" s="25"/>
      <c r="BC13" s="25"/>
    </row>
    <row r="14" spans="1:55" ht="14.4" x14ac:dyDescent="0.3">
      <c r="A14" s="1">
        <v>1743</v>
      </c>
      <c r="B14" s="53" t="s">
        <v>47</v>
      </c>
      <c r="C14" s="22"/>
      <c r="D14" s="46">
        <v>14.516</v>
      </c>
      <c r="E14" s="2">
        <f t="shared" si="0"/>
        <v>13.890147899994599</v>
      </c>
      <c r="F14" s="2">
        <v>1.2432504499699464</v>
      </c>
      <c r="G14" s="2">
        <f t="shared" si="1"/>
        <v>1.1896481556088034</v>
      </c>
      <c r="H14" s="2">
        <v>8.034960520435007</v>
      </c>
      <c r="I14" s="2">
        <v>62.670899470899471</v>
      </c>
      <c r="J14" s="2">
        <v>41.32231404958678</v>
      </c>
      <c r="K14" s="3">
        <v>83</v>
      </c>
      <c r="L14" s="3">
        <v>17.21</v>
      </c>
      <c r="M14" s="3">
        <v>0.28000000000000003</v>
      </c>
      <c r="O14" s="1">
        <v>1743</v>
      </c>
      <c r="P14" s="53" t="s">
        <v>47</v>
      </c>
      <c r="Q14" s="22"/>
      <c r="R14" s="46">
        <v>65.751316366827567</v>
      </c>
      <c r="S14" s="2">
        <f t="shared" si="2"/>
        <v>75.924943497758292</v>
      </c>
      <c r="T14" s="2">
        <v>12.610999999999999</v>
      </c>
      <c r="U14" s="44">
        <f t="shared" si="3"/>
        <v>12.565144463286607</v>
      </c>
      <c r="V14" s="12"/>
      <c r="W14" s="46">
        <v>13.686149556905278</v>
      </c>
      <c r="X14" s="2">
        <f t="shared" si="4"/>
        <v>0.43276745738138545</v>
      </c>
      <c r="Y14" s="2">
        <v>0.43434680922157293</v>
      </c>
      <c r="Z14" s="2">
        <f t="shared" si="5"/>
        <v>35.819280267635683</v>
      </c>
      <c r="AA14" s="2">
        <v>35.950000000000003</v>
      </c>
      <c r="AB14" s="44">
        <v>88.834308807134903</v>
      </c>
      <c r="AC14" s="12"/>
      <c r="AD14" s="48">
        <v>64.5</v>
      </c>
      <c r="AE14" s="4">
        <v>8.4</v>
      </c>
      <c r="AF14" s="4">
        <v>23.9</v>
      </c>
      <c r="AG14" s="7">
        <v>10</v>
      </c>
      <c r="AI14" s="51">
        <v>64.5</v>
      </c>
      <c r="AJ14" s="2">
        <v>2.77</v>
      </c>
      <c r="AK14" s="2">
        <v>65.760000000000005</v>
      </c>
      <c r="AL14" s="44">
        <v>121.765</v>
      </c>
      <c r="AM14" s="12"/>
      <c r="AN14" s="48">
        <v>65.5</v>
      </c>
      <c r="AO14" s="2">
        <v>2.6666666666666665</v>
      </c>
      <c r="AP14" s="5">
        <v>870</v>
      </c>
      <c r="AQ14" s="5">
        <v>6</v>
      </c>
      <c r="AR14" s="5">
        <v>8</v>
      </c>
      <c r="AS14" s="5">
        <v>6</v>
      </c>
      <c r="AT14" s="6">
        <v>8</v>
      </c>
      <c r="AU14" s="42">
        <v>6</v>
      </c>
      <c r="AX14" s="24"/>
      <c r="AY14" s="25"/>
      <c r="AZ14" s="25"/>
      <c r="BC14" s="25"/>
    </row>
    <row r="15" spans="1:55" ht="14.4" x14ac:dyDescent="0.3">
      <c r="A15" s="1">
        <v>1745</v>
      </c>
      <c r="B15" s="53" t="s">
        <v>48</v>
      </c>
      <c r="C15" s="22"/>
      <c r="D15" s="46">
        <v>14.334</v>
      </c>
      <c r="E15" s="2">
        <f t="shared" si="0"/>
        <v>13.75518599606384</v>
      </c>
      <c r="F15" s="2">
        <v>1.1876717707106617</v>
      </c>
      <c r="G15" s="2">
        <f t="shared" si="1"/>
        <v>1.1397129976558977</v>
      </c>
      <c r="H15" s="2">
        <v>8.2969870155912275</v>
      </c>
      <c r="I15" s="2">
        <v>63.874426807760138</v>
      </c>
      <c r="J15" s="2">
        <v>40.983606557377044</v>
      </c>
      <c r="K15" s="3">
        <v>90.16</v>
      </c>
      <c r="L15" s="3">
        <v>9.6300000000000008</v>
      </c>
      <c r="M15" s="3">
        <v>0.14000000000000001</v>
      </c>
      <c r="O15" s="1">
        <v>1745</v>
      </c>
      <c r="P15" s="53" t="s">
        <v>48</v>
      </c>
      <c r="Q15" s="22"/>
      <c r="R15" s="46">
        <v>68.384573304157556</v>
      </c>
      <c r="S15" s="2">
        <f t="shared" si="2"/>
        <v>81.617921530740048</v>
      </c>
      <c r="T15" s="2">
        <v>12.671999999999999</v>
      </c>
      <c r="U15" s="44">
        <f t="shared" si="3"/>
        <v>12.670687221510875</v>
      </c>
      <c r="V15" s="12"/>
      <c r="W15" s="46">
        <v>13.991089753216144</v>
      </c>
      <c r="X15" s="2">
        <f t="shared" si="4"/>
        <v>0.37157303546835002</v>
      </c>
      <c r="Y15" s="2">
        <v>0.37161153322932966</v>
      </c>
      <c r="Z15" s="2">
        <f t="shared" si="5"/>
        <v>38.296032243045019</v>
      </c>
      <c r="AA15" s="2">
        <v>38.299999999999997</v>
      </c>
      <c r="AB15" s="44">
        <v>63.185378590078322</v>
      </c>
      <c r="AC15" s="12"/>
      <c r="AD15" s="48">
        <v>62.4</v>
      </c>
      <c r="AE15" s="4">
        <v>4.4000000000000004</v>
      </c>
      <c r="AF15" s="4">
        <v>3.96</v>
      </c>
      <c r="AG15" s="7">
        <v>59</v>
      </c>
      <c r="AI15" s="51">
        <v>62.4</v>
      </c>
      <c r="AJ15" s="2">
        <v>1.97</v>
      </c>
      <c r="AK15" s="2">
        <v>61.268999999999998</v>
      </c>
      <c r="AL15" s="44">
        <v>86.072000000000003</v>
      </c>
      <c r="AM15" s="12"/>
      <c r="AN15" s="48">
        <v>62.5</v>
      </c>
      <c r="AO15" s="2">
        <v>1.6666666666666665</v>
      </c>
      <c r="AP15" s="5">
        <v>930</v>
      </c>
      <c r="AQ15" s="5">
        <v>5</v>
      </c>
      <c r="AR15" s="5">
        <v>8</v>
      </c>
      <c r="AS15" s="5">
        <v>7</v>
      </c>
      <c r="AT15" s="6">
        <v>8</v>
      </c>
      <c r="AU15" s="42">
        <v>8</v>
      </c>
      <c r="AX15" s="24"/>
      <c r="AY15" s="25"/>
      <c r="AZ15" s="25"/>
      <c r="BC15" s="25"/>
    </row>
    <row r="16" spans="1:55" ht="14.4" x14ac:dyDescent="0.3">
      <c r="A16" s="1">
        <v>112</v>
      </c>
      <c r="B16" s="53" t="s">
        <v>49</v>
      </c>
      <c r="C16" s="22"/>
      <c r="D16" s="46">
        <v>15.481</v>
      </c>
      <c r="E16" s="2">
        <f t="shared" si="0"/>
        <v>14.874941042571677</v>
      </c>
      <c r="F16" s="2">
        <v>1.2827225130890383</v>
      </c>
      <c r="G16" s="2">
        <f t="shared" si="1"/>
        <v>1.2325057655305742</v>
      </c>
      <c r="H16" s="2">
        <v>8.4145613686095118</v>
      </c>
      <c r="I16" s="2">
        <v>64.915696649029982</v>
      </c>
      <c r="J16" s="2">
        <v>52.083333333333336</v>
      </c>
      <c r="K16" s="3">
        <v>95.98</v>
      </c>
      <c r="L16" s="3">
        <v>3.87</v>
      </c>
      <c r="M16" s="3">
        <v>0</v>
      </c>
      <c r="O16" s="1">
        <v>112</v>
      </c>
      <c r="P16" s="53" t="s">
        <v>49</v>
      </c>
      <c r="Q16" s="22"/>
      <c r="R16" s="46">
        <v>68.020712259343924</v>
      </c>
      <c r="S16" s="2">
        <f t="shared" si="2"/>
        <v>74.75664117878982</v>
      </c>
      <c r="T16" s="2">
        <v>13.875999999999999</v>
      </c>
      <c r="U16" s="44">
        <f t="shared" si="3"/>
        <v>13.791483711578467</v>
      </c>
      <c r="V16" s="12"/>
      <c r="W16" s="46">
        <v>13.472979053142069</v>
      </c>
      <c r="X16" s="2">
        <f t="shared" si="4"/>
        <v>0.50152142161108182</v>
      </c>
      <c r="Y16" s="2">
        <v>0.50459482038418657</v>
      </c>
      <c r="Z16" s="2">
        <f t="shared" si="5"/>
        <v>35.184384793159246</v>
      </c>
      <c r="AA16" s="2">
        <v>35.4</v>
      </c>
      <c r="AB16" s="44">
        <v>93.905027932960905</v>
      </c>
      <c r="AC16" s="12"/>
      <c r="AD16" s="48">
        <v>61.7</v>
      </c>
      <c r="AE16" s="4">
        <v>14.2</v>
      </c>
      <c r="AF16" s="4">
        <v>18.2</v>
      </c>
      <c r="AG16" s="7">
        <v>13</v>
      </c>
      <c r="AI16" s="51">
        <v>61.7</v>
      </c>
      <c r="AJ16" s="2">
        <v>3.53</v>
      </c>
      <c r="AK16" s="2">
        <v>58.97</v>
      </c>
      <c r="AL16" s="44">
        <v>144.88900000000001</v>
      </c>
      <c r="AM16" s="12"/>
      <c r="AN16" s="48">
        <v>61.5</v>
      </c>
      <c r="AO16" s="2">
        <v>2.8333333333333335</v>
      </c>
      <c r="AP16" s="5">
        <v>950</v>
      </c>
      <c r="AQ16" s="5">
        <v>8</v>
      </c>
      <c r="AR16" s="5">
        <v>8</v>
      </c>
      <c r="AS16" s="5">
        <v>9</v>
      </c>
      <c r="AT16" s="6">
        <v>9</v>
      </c>
      <c r="AU16" s="42">
        <v>8</v>
      </c>
      <c r="AX16" s="24"/>
      <c r="AY16" s="25"/>
      <c r="AZ16" s="25"/>
      <c r="BC16" s="25"/>
    </row>
    <row r="17" spans="1:55" ht="14.4" x14ac:dyDescent="0.3">
      <c r="A17" s="1">
        <v>1916</v>
      </c>
      <c r="B17" s="53" t="s">
        <v>50</v>
      </c>
      <c r="C17" s="22"/>
      <c r="D17" s="46">
        <v>14.824999999999999</v>
      </c>
      <c r="E17" s="2">
        <f t="shared" si="0"/>
        <v>14.225555748750267</v>
      </c>
      <c r="F17" s="2">
        <v>1.2666244458518132</v>
      </c>
      <c r="G17" s="2">
        <f t="shared" si="1"/>
        <v>1.2154088814296717</v>
      </c>
      <c r="H17" s="2">
        <v>8.2918078532987636</v>
      </c>
      <c r="I17" s="2">
        <v>63.585185185185189</v>
      </c>
      <c r="J17" s="2">
        <v>48.309178743961354</v>
      </c>
      <c r="K17" s="3">
        <v>91.43</v>
      </c>
      <c r="L17" s="3">
        <v>8.5500000000000007</v>
      </c>
      <c r="M17" s="3">
        <v>0.19</v>
      </c>
      <c r="O17" s="1">
        <v>1916</v>
      </c>
      <c r="P17" s="53" t="s">
        <v>50</v>
      </c>
      <c r="Q17" s="22"/>
      <c r="R17" s="46">
        <v>67.390090757039829</v>
      </c>
      <c r="S17" s="2">
        <f t="shared" si="2"/>
        <v>76.372450988707698</v>
      </c>
      <c r="T17" s="2">
        <v>12.606</v>
      </c>
      <c r="U17" s="44">
        <f t="shared" si="3"/>
        <v>12.540520892424755</v>
      </c>
      <c r="V17" s="12"/>
      <c r="W17" s="46">
        <v>13.550959382008401</v>
      </c>
      <c r="X17" s="2">
        <f t="shared" si="4"/>
        <v>0.4565927953666426</v>
      </c>
      <c r="Y17" s="2">
        <v>0.45897685014573503</v>
      </c>
      <c r="Z17" s="2">
        <f t="shared" si="5"/>
        <v>30.540535570160245</v>
      </c>
      <c r="AA17" s="2">
        <v>30.700000000000003</v>
      </c>
      <c r="AB17" s="44">
        <v>98.701298701298697</v>
      </c>
      <c r="AC17" s="12"/>
      <c r="AD17" s="48">
        <v>61.6</v>
      </c>
      <c r="AE17" s="4">
        <v>15.81</v>
      </c>
      <c r="AF17" s="4">
        <v>18.309999999999999</v>
      </c>
      <c r="AG17" s="7">
        <v>20</v>
      </c>
      <c r="AI17" s="51">
        <v>61.6</v>
      </c>
      <c r="AJ17" s="2">
        <v>4.1399999999999997</v>
      </c>
      <c r="AK17" s="2">
        <v>54.121000000000002</v>
      </c>
      <c r="AL17" s="44">
        <v>163.149</v>
      </c>
      <c r="AM17" s="12"/>
      <c r="AN17" s="48">
        <v>61.5</v>
      </c>
      <c r="AO17" s="2">
        <v>2.9166666666666665</v>
      </c>
      <c r="AP17" s="5">
        <v>915</v>
      </c>
      <c r="AQ17" s="5">
        <v>8</v>
      </c>
      <c r="AR17" s="5">
        <v>8</v>
      </c>
      <c r="AS17" s="5">
        <v>7</v>
      </c>
      <c r="AT17" s="6">
        <v>8</v>
      </c>
      <c r="AU17" s="42">
        <v>8</v>
      </c>
      <c r="AX17" s="24"/>
      <c r="AY17" s="25"/>
      <c r="AZ17" s="25"/>
      <c r="BC17" s="25"/>
    </row>
    <row r="18" spans="1:55" ht="14.4" x14ac:dyDescent="0.3">
      <c r="A18" s="1">
        <v>1920</v>
      </c>
      <c r="B18" s="53" t="s">
        <v>51</v>
      </c>
      <c r="C18" s="22"/>
      <c r="D18" s="46">
        <v>13.473999999999998</v>
      </c>
      <c r="E18" s="2">
        <f t="shared" si="0"/>
        <v>12.967682621214641</v>
      </c>
      <c r="F18" s="2">
        <v>1.1597554931438925</v>
      </c>
      <c r="G18" s="2">
        <f t="shared" si="1"/>
        <v>1.116174940871328</v>
      </c>
      <c r="H18" s="2">
        <v>8.5640792858224586</v>
      </c>
      <c r="I18" s="2">
        <v>64.234215167548498</v>
      </c>
      <c r="J18" s="2">
        <v>42.735042735042732</v>
      </c>
      <c r="K18" s="3">
        <v>91.35</v>
      </c>
      <c r="L18" s="3">
        <v>9</v>
      </c>
      <c r="M18" s="3">
        <v>0.21</v>
      </c>
      <c r="O18" s="1">
        <v>1920</v>
      </c>
      <c r="P18" s="53" t="s">
        <v>51</v>
      </c>
      <c r="Q18" s="22"/>
      <c r="R18" s="46">
        <v>67.693223718351405</v>
      </c>
      <c r="S18" s="2">
        <f t="shared" si="2"/>
        <v>83.227536421937344</v>
      </c>
      <c r="T18" s="2">
        <v>11.523999999999999</v>
      </c>
      <c r="U18" s="44">
        <f t="shared" si="3"/>
        <v>11.517661800000001</v>
      </c>
      <c r="V18" s="12"/>
      <c r="W18" s="46">
        <v>13.95267397068389</v>
      </c>
      <c r="X18" s="2">
        <f t="shared" si="4"/>
        <v>0.32555374592828107</v>
      </c>
      <c r="Y18" s="2">
        <v>0.32573289902274349</v>
      </c>
      <c r="Z18" s="2">
        <f t="shared" si="5"/>
        <v>30.733087500000007</v>
      </c>
      <c r="AA18" s="2">
        <v>30.75</v>
      </c>
      <c r="AB18" s="44">
        <v>97.234267583289267</v>
      </c>
      <c r="AC18" s="12"/>
      <c r="AD18" s="48">
        <v>62.4</v>
      </c>
      <c r="AE18" s="4">
        <v>11.4</v>
      </c>
      <c r="AF18" s="4">
        <v>26.8</v>
      </c>
      <c r="AG18" s="7">
        <v>6</v>
      </c>
      <c r="AI18" s="51">
        <v>62.4</v>
      </c>
      <c r="AJ18" s="2">
        <v>4.49</v>
      </c>
      <c r="AK18" s="2">
        <v>63.039000000000001</v>
      </c>
      <c r="AL18" s="44">
        <v>205.61500000000001</v>
      </c>
      <c r="AM18" s="12"/>
      <c r="AN18" s="48">
        <v>64.5</v>
      </c>
      <c r="AO18" s="2">
        <v>3.25</v>
      </c>
      <c r="AP18" s="5">
        <v>880</v>
      </c>
      <c r="AQ18" s="5">
        <v>7</v>
      </c>
      <c r="AR18" s="5">
        <v>8</v>
      </c>
      <c r="AS18" s="5">
        <v>6</v>
      </c>
      <c r="AT18" s="6">
        <v>9</v>
      </c>
      <c r="AU18" s="42">
        <v>7</v>
      </c>
      <c r="AX18" s="24"/>
      <c r="AY18" s="25"/>
      <c r="AZ18" s="25"/>
      <c r="BC18" s="25"/>
    </row>
    <row r="19" spans="1:55" ht="14.4" x14ac:dyDescent="0.3">
      <c r="A19" s="1">
        <v>1730</v>
      </c>
      <c r="B19" s="53" t="s">
        <v>52</v>
      </c>
      <c r="C19" s="22"/>
      <c r="D19" s="46">
        <v>14.857999999999999</v>
      </c>
      <c r="E19" s="2">
        <f t="shared" si="0"/>
        <v>14.23953025960761</v>
      </c>
      <c r="F19" s="2">
        <v>1.3281406031555616</v>
      </c>
      <c r="G19" s="2">
        <f t="shared" si="1"/>
        <v>1.2728562597689543</v>
      </c>
      <c r="H19" s="2">
        <v>8.1778699042541376</v>
      </c>
      <c r="I19" s="2">
        <v>64.218694885361543</v>
      </c>
      <c r="J19" s="2">
        <v>43.103448275862071</v>
      </c>
      <c r="K19" s="3">
        <v>89.89</v>
      </c>
      <c r="L19" s="3">
        <v>9.8000000000000007</v>
      </c>
      <c r="M19" s="3">
        <v>0.26</v>
      </c>
      <c r="O19" s="1">
        <v>1730</v>
      </c>
      <c r="P19" s="53" t="s">
        <v>52</v>
      </c>
      <c r="Q19" s="22"/>
      <c r="R19" s="46">
        <v>65.848354167803919</v>
      </c>
      <c r="S19" s="2">
        <f t="shared" si="2"/>
        <v>77.932410629472869</v>
      </c>
      <c r="T19" s="2">
        <v>12.721</v>
      </c>
      <c r="U19" s="44">
        <f t="shared" si="3"/>
        <v>12.685880585888528</v>
      </c>
      <c r="V19" s="12"/>
      <c r="W19" s="46">
        <v>13.761918804679098</v>
      </c>
      <c r="X19" s="2">
        <f t="shared" si="4"/>
        <v>0.39455887076662083</v>
      </c>
      <c r="Y19" s="2">
        <v>0.39565116201751133</v>
      </c>
      <c r="Z19" s="2">
        <f t="shared" si="5"/>
        <v>32.460137809187295</v>
      </c>
      <c r="AA19" s="2">
        <v>32.549999999999997</v>
      </c>
      <c r="AB19" s="44">
        <v>98.164825828377232</v>
      </c>
      <c r="AC19" s="12"/>
      <c r="AD19" s="48">
        <v>67.099999999999994</v>
      </c>
      <c r="AE19" s="4">
        <v>22.52</v>
      </c>
      <c r="AF19" s="4">
        <v>16.600000000000001</v>
      </c>
      <c r="AG19" s="7">
        <v>17</v>
      </c>
      <c r="AI19" s="51">
        <v>67.099999999999994</v>
      </c>
      <c r="AJ19" s="2">
        <v>3.99</v>
      </c>
      <c r="AK19" s="2">
        <v>63.154000000000003</v>
      </c>
      <c r="AL19" s="44">
        <v>177.62899999999999</v>
      </c>
      <c r="AM19" s="12"/>
      <c r="AN19" s="48">
        <v>67</v>
      </c>
      <c r="AO19" s="2">
        <v>3.2833333333333332</v>
      </c>
      <c r="AP19" s="5">
        <v>965</v>
      </c>
      <c r="AQ19" s="5">
        <v>9</v>
      </c>
      <c r="AR19" s="5">
        <v>8</v>
      </c>
      <c r="AS19" s="5">
        <v>8</v>
      </c>
      <c r="AT19" s="6">
        <v>9</v>
      </c>
      <c r="AU19" s="42">
        <v>9</v>
      </c>
      <c r="AX19" s="24"/>
      <c r="AY19" s="25"/>
      <c r="AZ19" s="25"/>
      <c r="BC19" s="25"/>
    </row>
    <row r="20" spans="1:55" ht="14.4" x14ac:dyDescent="0.3">
      <c r="A20" s="1">
        <v>1888</v>
      </c>
      <c r="B20" s="53" t="s">
        <v>53</v>
      </c>
      <c r="C20" s="22"/>
      <c r="D20" s="46">
        <v>14.058999999999999</v>
      </c>
      <c r="E20" s="2">
        <f t="shared" si="0"/>
        <v>13.481085297314742</v>
      </c>
      <c r="F20" s="2">
        <v>1.1471272655763542</v>
      </c>
      <c r="G20" s="2">
        <f t="shared" si="1"/>
        <v>1.0999730076186254</v>
      </c>
      <c r="H20" s="2">
        <v>8.2275667934218575</v>
      </c>
      <c r="I20" s="2">
        <v>65.258553791887124</v>
      </c>
      <c r="J20" s="2">
        <v>47.846889952153113</v>
      </c>
      <c r="K20" s="3">
        <v>96.56</v>
      </c>
      <c r="L20" s="3">
        <v>3.18</v>
      </c>
      <c r="M20" s="3">
        <v>0.13</v>
      </c>
      <c r="O20" s="1">
        <v>1888</v>
      </c>
      <c r="P20" s="53" t="s">
        <v>53</v>
      </c>
      <c r="Q20" s="22"/>
      <c r="R20" s="46">
        <v>67.068571271899771</v>
      </c>
      <c r="S20" s="2">
        <f t="shared" si="2"/>
        <v>80.74174003225518</v>
      </c>
      <c r="T20" s="2">
        <v>11.840999999999999</v>
      </c>
      <c r="U20" s="44">
        <f t="shared" si="3"/>
        <v>11.809880438601613</v>
      </c>
      <c r="V20" s="12"/>
      <c r="W20" s="46">
        <v>13.773386166424388</v>
      </c>
      <c r="X20" s="2">
        <f t="shared" si="4"/>
        <v>0.36277662479289169</v>
      </c>
      <c r="Y20" s="2">
        <v>0.36373255737051891</v>
      </c>
      <c r="Z20" s="2">
        <f t="shared" si="5"/>
        <v>29.621944854865973</v>
      </c>
      <c r="AA20" s="2">
        <v>29.700000000000003</v>
      </c>
      <c r="AB20" s="44">
        <v>97.557003257328986</v>
      </c>
      <c r="AC20" s="12"/>
      <c r="AD20" s="48">
        <v>62.6</v>
      </c>
      <c r="AE20" s="4">
        <v>20.2</v>
      </c>
      <c r="AF20" s="4">
        <v>29.2</v>
      </c>
      <c r="AG20" s="7">
        <v>10</v>
      </c>
      <c r="AI20" s="51">
        <v>62.6</v>
      </c>
      <c r="AJ20" s="2">
        <v>4.79</v>
      </c>
      <c r="AK20" s="2">
        <v>53.404000000000003</v>
      </c>
      <c r="AL20" s="44">
        <v>195.643</v>
      </c>
      <c r="AM20" s="12"/>
      <c r="AN20" s="48">
        <v>64</v>
      </c>
      <c r="AO20" s="2">
        <v>3.75</v>
      </c>
      <c r="AP20" s="5">
        <v>985</v>
      </c>
      <c r="AQ20" s="5">
        <v>9</v>
      </c>
      <c r="AR20" s="5">
        <v>8</v>
      </c>
      <c r="AS20" s="5">
        <v>8</v>
      </c>
      <c r="AT20" s="6">
        <v>8</v>
      </c>
      <c r="AU20" s="42">
        <v>8</v>
      </c>
      <c r="AX20" s="24"/>
      <c r="AY20" s="25"/>
      <c r="AZ20" s="25"/>
      <c r="BC20" s="25"/>
    </row>
    <row r="21" spans="1:55" ht="14.4" x14ac:dyDescent="0.3">
      <c r="A21" s="1">
        <v>1922</v>
      </c>
      <c r="B21" s="53" t="s">
        <v>54</v>
      </c>
      <c r="C21" s="22"/>
      <c r="D21" s="46">
        <v>11.154</v>
      </c>
      <c r="E21" s="2">
        <f t="shared" si="0"/>
        <v>10.712614601664686</v>
      </c>
      <c r="F21" s="2">
        <v>1.1435124508519126</v>
      </c>
      <c r="G21" s="2">
        <f t="shared" si="1"/>
        <v>1.0982614468514946</v>
      </c>
      <c r="H21" s="2">
        <v>8.3741890754221942</v>
      </c>
      <c r="I21" s="2">
        <v>62.114991181657849</v>
      </c>
      <c r="J21" s="2">
        <v>42.372881355932201</v>
      </c>
      <c r="K21" s="3">
        <v>93.08</v>
      </c>
      <c r="L21" s="3">
        <v>6.86</v>
      </c>
      <c r="M21" s="3">
        <v>0.37</v>
      </c>
      <c r="O21" s="1">
        <v>1922</v>
      </c>
      <c r="P21" s="53" t="s">
        <v>54</v>
      </c>
      <c r="Q21" s="22"/>
      <c r="R21" s="46">
        <v>69.445097399064096</v>
      </c>
      <c r="S21" s="2">
        <f t="shared" si="2"/>
        <v>83.156282473701935</v>
      </c>
      <c r="T21" s="2">
        <v>8.9161999999999999</v>
      </c>
      <c r="U21" s="44">
        <f t="shared" si="3"/>
        <v>8.8896814081942352</v>
      </c>
      <c r="V21" s="12"/>
      <c r="W21" s="46">
        <v>13.743455497382215</v>
      </c>
      <c r="X21" s="2">
        <f t="shared" si="4"/>
        <v>0.3620162985072431</v>
      </c>
      <c r="Y21" s="2">
        <v>0.36309622049840673</v>
      </c>
      <c r="Z21" s="2">
        <f t="shared" si="5"/>
        <v>23.430106221547806</v>
      </c>
      <c r="AA21" s="2">
        <v>23.5</v>
      </c>
      <c r="AB21" s="44">
        <v>96.370967741935488</v>
      </c>
      <c r="AC21" s="12"/>
      <c r="AD21" s="48">
        <v>55.5</v>
      </c>
      <c r="AE21" s="4">
        <v>4.49</v>
      </c>
      <c r="AF21" s="4">
        <v>12.93</v>
      </c>
      <c r="AG21" s="7">
        <v>26</v>
      </c>
      <c r="AI21" s="51">
        <v>55.5</v>
      </c>
      <c r="AJ21" s="2">
        <v>2.65</v>
      </c>
      <c r="AK21" s="2">
        <v>51.396999999999998</v>
      </c>
      <c r="AL21" s="44">
        <v>106.07599999999999</v>
      </c>
      <c r="AM21" s="12"/>
      <c r="AN21" s="48">
        <v>58.5</v>
      </c>
      <c r="AO21" s="2">
        <v>2.75</v>
      </c>
      <c r="AP21" s="5">
        <v>810</v>
      </c>
      <c r="AQ21" s="5">
        <v>5</v>
      </c>
      <c r="AR21" s="5">
        <v>4</v>
      </c>
      <c r="AS21" s="5">
        <v>5</v>
      </c>
      <c r="AT21" s="6">
        <v>4</v>
      </c>
      <c r="AU21" s="42">
        <v>5</v>
      </c>
      <c r="AX21" s="24"/>
      <c r="AY21" s="25"/>
      <c r="AZ21" s="25"/>
      <c r="BC21" s="25"/>
    </row>
    <row r="22" spans="1:55" ht="14.4" x14ac:dyDescent="0.3">
      <c r="A22" s="1">
        <v>1728</v>
      </c>
      <c r="B22" s="53" t="s">
        <v>55</v>
      </c>
      <c r="C22" s="22"/>
      <c r="D22" s="46">
        <v>13.856</v>
      </c>
      <c r="E22" s="2">
        <f t="shared" si="0"/>
        <v>13.298019899330704</v>
      </c>
      <c r="F22" s="2">
        <v>1.3175274072117085</v>
      </c>
      <c r="G22" s="2">
        <f t="shared" si="1"/>
        <v>1.264470675448534</v>
      </c>
      <c r="H22" s="2">
        <v>8.3075518588019719</v>
      </c>
      <c r="I22" s="2">
        <v>63.45537918871252</v>
      </c>
      <c r="J22" s="2">
        <v>46.948356807511736</v>
      </c>
      <c r="K22" s="3">
        <v>91.99</v>
      </c>
      <c r="L22" s="3">
        <v>7.55</v>
      </c>
      <c r="M22" s="3">
        <v>0.37</v>
      </c>
      <c r="O22" s="1">
        <v>1728</v>
      </c>
      <c r="P22" s="53" t="s">
        <v>55</v>
      </c>
      <c r="Q22" s="22"/>
      <c r="R22" s="46">
        <v>66.83491073645871</v>
      </c>
      <c r="S22" s="2">
        <f t="shared" si="2"/>
        <v>78.493731154408721</v>
      </c>
      <c r="T22" s="2">
        <v>12.045999999999999</v>
      </c>
      <c r="U22" s="44">
        <f t="shared" si="3"/>
        <v>11.954705885717562</v>
      </c>
      <c r="V22" s="12"/>
      <c r="W22" s="46">
        <v>13.343246592317286</v>
      </c>
      <c r="X22" s="2">
        <f t="shared" si="4"/>
        <v>0.40306359164099964</v>
      </c>
      <c r="Y22" s="2">
        <v>0.40614165428429105</v>
      </c>
      <c r="Z22" s="2">
        <f t="shared" si="5"/>
        <v>31.608615512211887</v>
      </c>
      <c r="AA22" s="2">
        <v>31.85</v>
      </c>
      <c r="AB22" s="44">
        <v>91.207117507886437</v>
      </c>
      <c r="AC22" s="12"/>
      <c r="AD22" s="48">
        <v>62.2</v>
      </c>
      <c r="AE22" s="4">
        <v>6.5</v>
      </c>
      <c r="AF22" s="4">
        <v>11.7</v>
      </c>
      <c r="AG22" s="7">
        <v>25</v>
      </c>
      <c r="AI22" s="51">
        <v>62.2</v>
      </c>
      <c r="AJ22" s="2">
        <v>2.86</v>
      </c>
      <c r="AK22" s="2">
        <v>56.631</v>
      </c>
      <c r="AL22" s="44">
        <v>117.2</v>
      </c>
      <c r="AM22" s="12"/>
      <c r="AN22" s="48">
        <v>63.5</v>
      </c>
      <c r="AO22" s="2">
        <v>2.3833333333333333</v>
      </c>
      <c r="AP22" s="5">
        <v>1015</v>
      </c>
      <c r="AQ22" s="5">
        <v>8</v>
      </c>
      <c r="AR22" s="5">
        <v>9</v>
      </c>
      <c r="AS22" s="5">
        <v>10</v>
      </c>
      <c r="AT22" s="6">
        <v>10</v>
      </c>
      <c r="AU22" s="42">
        <v>10</v>
      </c>
      <c r="AX22" s="24"/>
      <c r="AY22" s="25"/>
      <c r="AZ22" s="25"/>
      <c r="BC22" s="25"/>
    </row>
    <row r="23" spans="1:55" ht="14.4" x14ac:dyDescent="0.3">
      <c r="A23" s="1">
        <v>1550</v>
      </c>
      <c r="B23" s="53" t="s">
        <v>56</v>
      </c>
      <c r="C23" s="22"/>
      <c r="D23" s="46">
        <v>14.084</v>
      </c>
      <c r="E23" s="2">
        <f t="shared" si="0"/>
        <v>13.543919590009173</v>
      </c>
      <c r="F23" s="2">
        <v>1.32409395536473</v>
      </c>
      <c r="G23" s="2">
        <f t="shared" si="1"/>
        <v>1.2733188058134832</v>
      </c>
      <c r="H23" s="2">
        <v>8.4908920373204495</v>
      </c>
      <c r="I23" s="2">
        <v>63.850440917107584</v>
      </c>
      <c r="J23" s="2">
        <v>46.296296296296291</v>
      </c>
      <c r="K23" s="3">
        <v>95.46</v>
      </c>
      <c r="L23" s="3">
        <v>5</v>
      </c>
      <c r="M23" s="3">
        <v>0.1</v>
      </c>
      <c r="O23" s="1">
        <v>1550</v>
      </c>
      <c r="P23" s="53" t="s">
        <v>56</v>
      </c>
      <c r="Q23" s="22"/>
      <c r="R23" s="46">
        <v>62.837331272255497</v>
      </c>
      <c r="S23" s="2">
        <f t="shared" si="2"/>
        <v>72.330274935413826</v>
      </c>
      <c r="T23" s="2">
        <v>11.872999999999999</v>
      </c>
      <c r="U23" s="44">
        <f t="shared" si="3"/>
        <v>11.799254488170803</v>
      </c>
      <c r="V23" s="12"/>
      <c r="W23" s="46">
        <v>13.462498751622903</v>
      </c>
      <c r="X23" s="2">
        <f t="shared" si="4"/>
        <v>0.44638112673683344</v>
      </c>
      <c r="Y23" s="2">
        <v>0.4491710152586128</v>
      </c>
      <c r="Z23" s="2">
        <f t="shared" si="5"/>
        <v>34.086956030005773</v>
      </c>
      <c r="AA23" s="2">
        <v>34.299999999999997</v>
      </c>
      <c r="AB23" s="44">
        <v>87.199047497554972</v>
      </c>
      <c r="AC23" s="12"/>
      <c r="AD23" s="48">
        <v>64.400000000000006</v>
      </c>
      <c r="AE23" s="4">
        <v>5.5</v>
      </c>
      <c r="AF23" s="4">
        <v>8.6999999999999993</v>
      </c>
      <c r="AG23" s="7">
        <v>25</v>
      </c>
      <c r="AI23" s="51">
        <v>64.400000000000006</v>
      </c>
      <c r="AJ23" s="2">
        <v>2.2400000000000002</v>
      </c>
      <c r="AK23" s="2">
        <v>57.128999999999998</v>
      </c>
      <c r="AL23" s="44">
        <v>92.387</v>
      </c>
      <c r="AM23" s="12"/>
      <c r="AN23" s="48">
        <v>64.5</v>
      </c>
      <c r="AO23" s="2">
        <v>1.8666666666666667</v>
      </c>
      <c r="AP23" s="5">
        <v>875</v>
      </c>
      <c r="AQ23" s="5">
        <v>5</v>
      </c>
      <c r="AR23" s="5">
        <v>8</v>
      </c>
      <c r="AS23" s="5">
        <v>5</v>
      </c>
      <c r="AT23" s="6">
        <v>5</v>
      </c>
      <c r="AU23" s="6">
        <v>1</v>
      </c>
      <c r="AX23" s="24"/>
      <c r="AY23" s="25"/>
      <c r="AZ23" s="25"/>
    </row>
    <row r="24" spans="1:55" ht="14.4" x14ac:dyDescent="0.3">
      <c r="A24" s="22"/>
      <c r="B24" s="22"/>
      <c r="C24" s="22"/>
      <c r="E24" s="12"/>
      <c r="F24" s="12"/>
      <c r="G24" s="12"/>
      <c r="H24" s="12"/>
      <c r="I24" s="12"/>
      <c r="J24" s="12"/>
      <c r="K24" s="12"/>
      <c r="L24" s="12"/>
      <c r="M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23"/>
      <c r="AF24" s="23"/>
      <c r="AG24" s="23"/>
      <c r="AH24" s="23"/>
      <c r="AK24" s="12"/>
      <c r="AL24" s="12"/>
      <c r="AM24" s="12"/>
      <c r="AN24" s="12"/>
      <c r="AO24" s="23"/>
      <c r="AP24" s="12"/>
      <c r="AX24" s="24"/>
      <c r="AY24" s="25"/>
      <c r="AZ24" s="25"/>
    </row>
    <row r="25" spans="1:55" ht="14.4" x14ac:dyDescent="0.3">
      <c r="A25" s="22"/>
      <c r="B25" s="22"/>
      <c r="C25" s="22"/>
      <c r="E25" s="12"/>
      <c r="F25" s="12"/>
      <c r="G25" s="12"/>
      <c r="H25" s="12"/>
      <c r="I25" s="12"/>
      <c r="J25" s="12"/>
      <c r="K25" s="12"/>
      <c r="L25" s="12"/>
      <c r="M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23"/>
      <c r="AF25" s="23"/>
      <c r="AG25" s="23"/>
      <c r="AH25" s="23"/>
      <c r="AK25" s="12"/>
      <c r="AL25" s="12"/>
      <c r="AM25" s="12"/>
      <c r="AN25" s="12"/>
      <c r="AO25" s="23"/>
      <c r="AP25" s="12"/>
      <c r="AX25" s="24"/>
      <c r="AY25" s="25"/>
      <c r="AZ25" s="25"/>
    </row>
    <row r="26" spans="1:55" ht="14.4" x14ac:dyDescent="0.3">
      <c r="A26" s="22"/>
      <c r="B26" s="22"/>
      <c r="C26" s="22"/>
      <c r="E26" s="12"/>
      <c r="F26" s="12"/>
      <c r="G26" s="12"/>
      <c r="H26" s="12"/>
      <c r="I26" s="12"/>
      <c r="J26" s="12"/>
      <c r="K26" s="12"/>
      <c r="L26" s="12"/>
      <c r="M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23"/>
      <c r="AF26" s="23"/>
      <c r="AG26" s="23"/>
      <c r="AH26" s="23"/>
      <c r="AK26" s="12"/>
      <c r="AL26" s="12"/>
      <c r="AM26" s="12"/>
      <c r="AN26" s="12"/>
      <c r="AO26" s="23"/>
      <c r="AP26" s="12"/>
      <c r="AX26" s="24"/>
      <c r="AY26" s="25"/>
      <c r="AZ26" s="25"/>
    </row>
    <row r="27" spans="1:55" ht="14.4" x14ac:dyDescent="0.3">
      <c r="A27" s="22"/>
      <c r="B27" s="22"/>
      <c r="C27" s="22"/>
      <c r="E27" s="12"/>
      <c r="F27" s="12"/>
      <c r="G27" s="12"/>
      <c r="H27" s="12"/>
      <c r="I27" s="12"/>
      <c r="J27" s="12"/>
      <c r="K27" s="12"/>
      <c r="L27" s="12"/>
      <c r="M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23"/>
      <c r="AF27" s="23"/>
      <c r="AG27" s="23"/>
      <c r="AH27" s="23"/>
      <c r="AK27" s="12"/>
      <c r="AL27" s="12"/>
      <c r="AM27" s="12"/>
      <c r="AN27" s="12"/>
      <c r="AO27" s="23"/>
      <c r="AP27" s="12"/>
      <c r="AX27" s="24"/>
      <c r="AY27" s="25"/>
      <c r="AZ27" s="25"/>
    </row>
    <row r="28" spans="1:55" ht="14.4" x14ac:dyDescent="0.3">
      <c r="A28" s="22"/>
      <c r="B28" s="22"/>
      <c r="C28" s="22"/>
      <c r="E28" s="12"/>
      <c r="F28" s="12"/>
      <c r="G28" s="12"/>
      <c r="H28" s="12"/>
      <c r="I28" s="12"/>
      <c r="J28" s="12"/>
      <c r="K28" s="12"/>
      <c r="L28" s="12"/>
      <c r="M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3"/>
      <c r="AF28" s="23"/>
      <c r="AG28" s="23"/>
      <c r="AH28" s="23"/>
      <c r="AK28" s="12"/>
      <c r="AL28" s="12"/>
      <c r="AM28" s="12"/>
      <c r="AN28" s="12"/>
      <c r="AO28" s="23"/>
      <c r="AP28" s="12"/>
      <c r="AX28" s="24"/>
      <c r="AY28" s="25"/>
      <c r="AZ28" s="25"/>
    </row>
    <row r="29" spans="1:55" ht="14.4" x14ac:dyDescent="0.3">
      <c r="A29" s="22"/>
      <c r="B29" s="22"/>
      <c r="C29" s="22"/>
      <c r="E29" s="12"/>
      <c r="F29" s="12"/>
      <c r="G29" s="12"/>
      <c r="H29" s="12"/>
      <c r="I29" s="12"/>
      <c r="J29" s="12"/>
      <c r="K29" s="12"/>
      <c r="L29" s="12"/>
      <c r="M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3"/>
      <c r="AF29" s="23"/>
      <c r="AG29" s="23"/>
      <c r="AH29" s="23"/>
      <c r="AK29" s="12"/>
      <c r="AL29" s="12"/>
      <c r="AM29" s="12"/>
      <c r="AN29" s="12"/>
      <c r="AO29" s="23"/>
      <c r="AP29" s="12"/>
      <c r="AX29" s="24"/>
      <c r="AY29" s="25"/>
      <c r="AZ29" s="25"/>
    </row>
    <row r="30" spans="1:55" ht="14.4" x14ac:dyDescent="0.3">
      <c r="A30" s="22"/>
      <c r="B30" s="22"/>
      <c r="C30" s="22"/>
      <c r="E30" s="12"/>
      <c r="F30" s="12"/>
      <c r="G30" s="12"/>
      <c r="H30" s="12"/>
      <c r="I30" s="12"/>
      <c r="J30" s="12"/>
      <c r="K30" s="12"/>
      <c r="L30" s="12"/>
      <c r="M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3"/>
      <c r="AF30" s="23"/>
      <c r="AG30" s="23"/>
      <c r="AH30" s="23"/>
      <c r="AK30" s="12"/>
      <c r="AL30" s="12"/>
      <c r="AM30" s="12"/>
      <c r="AN30" s="12"/>
      <c r="AO30" s="23"/>
      <c r="AP30" s="12"/>
      <c r="AX30" s="24"/>
      <c r="AY30" s="25"/>
      <c r="AZ30" s="25"/>
    </row>
    <row r="31" spans="1:55" x14ac:dyDescent="0.25">
      <c r="E31" s="12"/>
      <c r="F31" s="12"/>
      <c r="G31" s="12"/>
      <c r="H31" s="12"/>
      <c r="I31" s="12"/>
      <c r="J31" s="12"/>
      <c r="K31" s="12"/>
      <c r="L31" s="12"/>
      <c r="M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3"/>
      <c r="AF31" s="23"/>
      <c r="AG31" s="23"/>
      <c r="AH31" s="23"/>
      <c r="AK31" s="12"/>
      <c r="AL31" s="12"/>
      <c r="AM31" s="12"/>
      <c r="AN31" s="12"/>
      <c r="AO31" s="23"/>
      <c r="AP31" s="12"/>
      <c r="AX31" s="24"/>
      <c r="AY31" s="25"/>
      <c r="AZ31" s="25"/>
    </row>
    <row r="32" spans="1:55" x14ac:dyDescent="0.25">
      <c r="E32" s="12"/>
      <c r="F32" s="12"/>
      <c r="G32" s="12"/>
      <c r="H32" s="12"/>
      <c r="I32" s="12"/>
      <c r="J32" s="12"/>
      <c r="K32" s="12"/>
      <c r="L32" s="12"/>
      <c r="M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3"/>
      <c r="AF32" s="23"/>
      <c r="AG32" s="23"/>
      <c r="AH32" s="23"/>
      <c r="AK32" s="12"/>
      <c r="AL32" s="12"/>
      <c r="AM32" s="12"/>
      <c r="AN32" s="12"/>
      <c r="AO32" s="23"/>
      <c r="AP32" s="12"/>
      <c r="AX32" s="24"/>
      <c r="AY32" s="25"/>
      <c r="AZ32" s="25"/>
    </row>
    <row r="33" spans="5:52" x14ac:dyDescent="0.25">
      <c r="E33" s="12"/>
      <c r="F33" s="12"/>
      <c r="G33" s="12"/>
      <c r="H33" s="12"/>
      <c r="I33" s="12"/>
      <c r="J33" s="12"/>
      <c r="K33" s="12"/>
      <c r="L33" s="12"/>
      <c r="M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3"/>
      <c r="AF33" s="23"/>
      <c r="AG33" s="23"/>
      <c r="AH33" s="23"/>
      <c r="AK33" s="12"/>
      <c r="AL33" s="12"/>
      <c r="AM33" s="12"/>
      <c r="AN33" s="12"/>
      <c r="AO33" s="23"/>
      <c r="AP33" s="12"/>
      <c r="AX33" s="24"/>
      <c r="AY33" s="25"/>
      <c r="AZ33" s="25"/>
    </row>
    <row r="34" spans="5:52" x14ac:dyDescent="0.25">
      <c r="E34" s="12"/>
      <c r="F34" s="12"/>
      <c r="G34" s="12"/>
      <c r="H34" s="12"/>
      <c r="I34" s="12"/>
      <c r="J34" s="12"/>
      <c r="K34" s="12"/>
      <c r="L34" s="12"/>
      <c r="M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3"/>
      <c r="AF34" s="23"/>
      <c r="AG34" s="23"/>
      <c r="AH34" s="23"/>
      <c r="AK34" s="12"/>
      <c r="AL34" s="12"/>
      <c r="AM34" s="12"/>
      <c r="AN34" s="12"/>
      <c r="AO34" s="23"/>
      <c r="AP34" s="12"/>
      <c r="AX34" s="24"/>
      <c r="AY34" s="25"/>
      <c r="AZ34" s="25"/>
    </row>
    <row r="35" spans="5:52" x14ac:dyDescent="0.25">
      <c r="E35" s="12"/>
      <c r="F35" s="12"/>
      <c r="G35" s="12"/>
      <c r="H35" s="12"/>
      <c r="I35" s="12"/>
      <c r="J35" s="12"/>
      <c r="K35" s="12"/>
      <c r="L35" s="12"/>
      <c r="M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3"/>
      <c r="AF35" s="23"/>
      <c r="AG35" s="23"/>
      <c r="AH35" s="23"/>
      <c r="AK35" s="12"/>
      <c r="AL35" s="12"/>
      <c r="AM35" s="12"/>
      <c r="AN35" s="12"/>
      <c r="AO35" s="23"/>
      <c r="AP35" s="12"/>
      <c r="AX35" s="24"/>
      <c r="AY35" s="25"/>
      <c r="AZ35" s="25"/>
    </row>
    <row r="36" spans="5:52" x14ac:dyDescent="0.25">
      <c r="E36" s="12"/>
      <c r="F36" s="12"/>
      <c r="G36" s="12"/>
      <c r="H36" s="12"/>
      <c r="I36" s="12"/>
      <c r="J36" s="12"/>
      <c r="K36" s="12"/>
      <c r="L36" s="12"/>
      <c r="M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3"/>
      <c r="AF36" s="23"/>
      <c r="AG36" s="23"/>
      <c r="AH36" s="23"/>
      <c r="AK36" s="12"/>
      <c r="AL36" s="12"/>
      <c r="AM36" s="12"/>
      <c r="AN36" s="12"/>
      <c r="AO36" s="23"/>
      <c r="AP36" s="12"/>
      <c r="AX36" s="24"/>
      <c r="AY36" s="25"/>
      <c r="AZ36" s="25"/>
    </row>
    <row r="37" spans="5:52" x14ac:dyDescent="0.25">
      <c r="E37" s="12"/>
      <c r="F37" s="12"/>
      <c r="G37" s="12"/>
      <c r="H37" s="12"/>
      <c r="I37" s="12"/>
      <c r="J37" s="12"/>
      <c r="K37" s="12"/>
      <c r="L37" s="12"/>
      <c r="M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3"/>
      <c r="AF37" s="23"/>
      <c r="AG37" s="23"/>
      <c r="AH37" s="23"/>
      <c r="AK37" s="12"/>
      <c r="AL37" s="12"/>
      <c r="AM37" s="12"/>
      <c r="AN37" s="12"/>
      <c r="AO37" s="23"/>
      <c r="AP37" s="12"/>
      <c r="AX37" s="24"/>
      <c r="AY37" s="25"/>
      <c r="AZ37" s="25"/>
    </row>
    <row r="38" spans="5:52" x14ac:dyDescent="0.25">
      <c r="E38" s="12"/>
      <c r="F38" s="12"/>
      <c r="G38" s="12"/>
      <c r="H38" s="12"/>
      <c r="I38" s="12"/>
      <c r="J38" s="12"/>
      <c r="K38" s="12"/>
      <c r="L38" s="12"/>
      <c r="M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3"/>
      <c r="AF38" s="23"/>
      <c r="AG38" s="23"/>
      <c r="AH38" s="23"/>
      <c r="AK38" s="12"/>
      <c r="AL38" s="12"/>
      <c r="AM38" s="12"/>
      <c r="AN38" s="12"/>
      <c r="AO38" s="23"/>
      <c r="AP38" s="12"/>
      <c r="AX38" s="24"/>
      <c r="AY38" s="25"/>
      <c r="AZ38" s="25"/>
    </row>
    <row r="39" spans="5:52" x14ac:dyDescent="0.25">
      <c r="E39" s="12"/>
      <c r="F39" s="12"/>
      <c r="G39" s="12"/>
      <c r="H39" s="12"/>
      <c r="I39" s="12"/>
      <c r="J39" s="12"/>
      <c r="K39" s="12"/>
      <c r="L39" s="12"/>
      <c r="M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3"/>
      <c r="AF39" s="23"/>
      <c r="AG39" s="23"/>
      <c r="AH39" s="23"/>
      <c r="AO39" s="23"/>
      <c r="AP39" s="26"/>
      <c r="AX39" s="24"/>
      <c r="AZ39" s="25"/>
    </row>
    <row r="40" spans="5:52" x14ac:dyDescent="0.25">
      <c r="E40" s="12"/>
      <c r="F40" s="12"/>
      <c r="G40" s="12"/>
      <c r="H40" s="12"/>
      <c r="I40" s="12"/>
      <c r="J40" s="12"/>
      <c r="K40" s="12"/>
      <c r="L40" s="12"/>
      <c r="M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3"/>
      <c r="AF40" s="23"/>
      <c r="AG40" s="23"/>
      <c r="AH40" s="23"/>
      <c r="AO40" s="23"/>
      <c r="AP40" s="26"/>
      <c r="AX40" s="24"/>
      <c r="AZ40" s="25"/>
    </row>
    <row r="41" spans="5:52" x14ac:dyDescent="0.25">
      <c r="F41" s="12"/>
      <c r="G41" s="12"/>
      <c r="H41" s="12"/>
      <c r="I41" s="12"/>
      <c r="J41" s="12"/>
      <c r="K41" s="12"/>
      <c r="L41" s="12"/>
      <c r="M41" s="12"/>
      <c r="U41" s="12"/>
      <c r="V41" s="12"/>
      <c r="W41" s="12"/>
      <c r="X41" s="12"/>
      <c r="Y41" s="12"/>
      <c r="Z41" s="12"/>
      <c r="AA41" s="12"/>
      <c r="AX41" s="24"/>
      <c r="AZ41" s="25"/>
    </row>
    <row r="42" spans="5:52" x14ac:dyDescent="0.25">
      <c r="E42" s="12"/>
      <c r="F42" s="12"/>
      <c r="G42" s="12"/>
      <c r="H42" s="12"/>
      <c r="I42" s="12"/>
      <c r="J42" s="12"/>
      <c r="K42" s="12"/>
      <c r="L42" s="12"/>
      <c r="M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X42" s="24"/>
      <c r="AZ42" s="25"/>
    </row>
    <row r="43" spans="5:52" x14ac:dyDescent="0.25">
      <c r="E43" s="12"/>
      <c r="F43" s="12"/>
      <c r="G43" s="12"/>
      <c r="H43" s="12"/>
      <c r="I43" s="12"/>
      <c r="J43" s="12"/>
      <c r="K43" s="12"/>
      <c r="L43" s="12"/>
      <c r="M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X43" s="24"/>
    </row>
    <row r="44" spans="5:52" x14ac:dyDescent="0.25">
      <c r="E44" s="12"/>
      <c r="F44" s="12"/>
      <c r="G44" s="12"/>
      <c r="H44" s="12"/>
      <c r="I44" s="12"/>
      <c r="J44" s="12"/>
      <c r="K44" s="12"/>
      <c r="L44" s="12"/>
      <c r="M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X44" s="24"/>
    </row>
    <row r="45" spans="5:52" x14ac:dyDescent="0.25">
      <c r="F45" s="12"/>
      <c r="G45" s="12"/>
      <c r="H45" s="12"/>
      <c r="I45" s="12"/>
      <c r="J45" s="12"/>
      <c r="K45" s="12"/>
      <c r="L45" s="12"/>
      <c r="M45" s="12"/>
      <c r="U45" s="12"/>
      <c r="V45" s="12"/>
      <c r="W45" s="12"/>
      <c r="X45" s="12"/>
      <c r="Y45" s="12"/>
      <c r="Z45" s="12"/>
      <c r="AA45" s="12"/>
      <c r="AK45" s="12"/>
      <c r="AL45" s="12"/>
      <c r="AM45" s="12"/>
      <c r="AN45" s="12"/>
      <c r="AX45" s="24"/>
    </row>
    <row r="46" spans="5:52" x14ac:dyDescent="0.25">
      <c r="F46" s="12"/>
      <c r="G46" s="12"/>
      <c r="H46" s="12"/>
      <c r="I46" s="12"/>
      <c r="J46" s="12"/>
      <c r="K46" s="12"/>
      <c r="L46" s="12"/>
      <c r="M46" s="12"/>
      <c r="U46" s="12"/>
      <c r="V46" s="12"/>
      <c r="W46" s="12"/>
      <c r="X46" s="12"/>
      <c r="Y46" s="12"/>
      <c r="Z46" s="12"/>
      <c r="AA46" s="12"/>
      <c r="AK46" s="12"/>
      <c r="AL46" s="12"/>
      <c r="AM46" s="12"/>
      <c r="AN46" s="12"/>
      <c r="AX46" s="24"/>
    </row>
    <row r="47" spans="5:52" x14ac:dyDescent="0.25">
      <c r="F47" s="12"/>
      <c r="G47" s="12"/>
      <c r="H47" s="12"/>
      <c r="I47" s="12"/>
      <c r="J47" s="12"/>
      <c r="K47" s="12"/>
      <c r="L47" s="12"/>
      <c r="M47" s="12"/>
      <c r="U47" s="12"/>
      <c r="V47" s="12"/>
      <c r="W47" s="12"/>
      <c r="X47" s="12"/>
      <c r="Y47" s="12"/>
      <c r="Z47" s="12"/>
      <c r="AA47" s="12"/>
      <c r="AK47" s="12"/>
      <c r="AL47" s="12"/>
      <c r="AM47" s="12"/>
      <c r="AN47" s="12"/>
      <c r="AX47" s="24"/>
    </row>
    <row r="48" spans="5:52" x14ac:dyDescent="0.25">
      <c r="F48" s="12"/>
      <c r="G48" s="12"/>
      <c r="H48" s="12"/>
      <c r="I48" s="12"/>
      <c r="J48" s="12"/>
      <c r="K48" s="12"/>
      <c r="L48" s="12"/>
      <c r="M48" s="12"/>
      <c r="U48" s="12"/>
      <c r="V48" s="12"/>
      <c r="W48" s="12"/>
      <c r="X48" s="12"/>
      <c r="Y48" s="12"/>
      <c r="Z48" s="12"/>
      <c r="AA48" s="12"/>
      <c r="AE48" s="23"/>
      <c r="AG48" s="11"/>
      <c r="AH48" s="11"/>
      <c r="AK48" s="12"/>
      <c r="AL48" s="12"/>
      <c r="AM48" s="12"/>
      <c r="AN48" s="12"/>
      <c r="AX48" s="24"/>
    </row>
    <row r="49" spans="6:50" x14ac:dyDescent="0.25">
      <c r="F49" s="12"/>
      <c r="G49" s="12"/>
      <c r="H49" s="12"/>
      <c r="I49" s="12"/>
      <c r="J49" s="12"/>
      <c r="K49" s="12"/>
      <c r="L49" s="12"/>
      <c r="M49" s="12"/>
      <c r="U49" s="12"/>
      <c r="V49" s="12"/>
      <c r="W49" s="12"/>
      <c r="X49" s="12"/>
      <c r="Y49" s="12"/>
      <c r="Z49" s="12"/>
      <c r="AA49" s="12"/>
      <c r="AE49" s="23"/>
      <c r="AG49" s="11"/>
      <c r="AH49" s="11"/>
      <c r="AK49" s="12"/>
      <c r="AL49" s="12"/>
      <c r="AM49" s="12"/>
      <c r="AN49" s="12"/>
      <c r="AX49" s="24"/>
    </row>
    <row r="50" spans="6:50" x14ac:dyDescent="0.25">
      <c r="F50" s="12"/>
      <c r="G50" s="12"/>
      <c r="H50" s="12"/>
      <c r="I50" s="12"/>
      <c r="J50" s="12"/>
      <c r="K50" s="12"/>
      <c r="L50" s="12"/>
      <c r="M50" s="12"/>
      <c r="U50" s="12"/>
      <c r="V50" s="12"/>
      <c r="W50" s="12"/>
      <c r="X50" s="12"/>
      <c r="Y50" s="12"/>
      <c r="Z50" s="12"/>
      <c r="AA50" s="12"/>
      <c r="AE50" s="23"/>
      <c r="AG50" s="11"/>
      <c r="AH50" s="11"/>
      <c r="AK50" s="12"/>
      <c r="AL50" s="12"/>
      <c r="AM50" s="12"/>
      <c r="AN50" s="12"/>
      <c r="AX50" s="24"/>
    </row>
    <row r="51" spans="6:50" x14ac:dyDescent="0.25">
      <c r="F51" s="12"/>
      <c r="G51" s="12"/>
      <c r="H51" s="12"/>
      <c r="I51" s="12"/>
      <c r="J51" s="12"/>
      <c r="K51" s="12"/>
      <c r="L51" s="12"/>
      <c r="M51" s="12"/>
      <c r="U51" s="12"/>
      <c r="V51" s="12"/>
      <c r="W51" s="12"/>
      <c r="X51" s="12"/>
      <c r="Y51" s="12"/>
      <c r="Z51" s="12"/>
      <c r="AA51" s="12"/>
      <c r="AE51" s="23"/>
      <c r="AG51" s="11"/>
      <c r="AH51" s="11"/>
      <c r="AK51" s="12"/>
      <c r="AL51" s="12"/>
      <c r="AM51" s="12"/>
      <c r="AN51" s="12"/>
      <c r="AX51" s="24"/>
    </row>
    <row r="52" spans="6:50" x14ac:dyDescent="0.25">
      <c r="F52" s="12"/>
      <c r="G52" s="12"/>
      <c r="H52" s="12"/>
      <c r="I52" s="12"/>
      <c r="J52" s="12"/>
      <c r="K52" s="12"/>
      <c r="L52" s="12"/>
      <c r="M52" s="12"/>
      <c r="U52" s="12"/>
      <c r="V52" s="12"/>
      <c r="W52" s="12"/>
      <c r="X52" s="12"/>
      <c r="Y52" s="12"/>
      <c r="Z52" s="12"/>
      <c r="AA52" s="12"/>
      <c r="AE52" s="23"/>
      <c r="AG52" s="11"/>
      <c r="AH52" s="11"/>
      <c r="AK52" s="12"/>
      <c r="AL52" s="12"/>
      <c r="AM52" s="12"/>
      <c r="AN52" s="12"/>
    </row>
    <row r="53" spans="6:50" x14ac:dyDescent="0.25">
      <c r="F53" s="12"/>
      <c r="G53" s="12"/>
      <c r="H53" s="12"/>
      <c r="I53" s="12"/>
      <c r="J53" s="12"/>
      <c r="K53" s="12"/>
      <c r="L53" s="12"/>
      <c r="M53" s="12"/>
      <c r="U53" s="12"/>
      <c r="V53" s="12"/>
      <c r="W53" s="12"/>
      <c r="X53" s="12"/>
      <c r="Y53" s="12"/>
      <c r="Z53" s="12"/>
      <c r="AA53" s="12"/>
      <c r="AE53" s="23"/>
      <c r="AG53" s="11"/>
      <c r="AH53" s="11"/>
      <c r="AK53" s="12"/>
      <c r="AL53" s="12"/>
      <c r="AM53" s="12"/>
      <c r="AN53" s="12"/>
    </row>
    <row r="54" spans="6:50" x14ac:dyDescent="0.25">
      <c r="F54" s="12"/>
      <c r="G54" s="12"/>
      <c r="H54" s="12"/>
      <c r="I54" s="12"/>
      <c r="J54" s="12"/>
      <c r="K54" s="12"/>
      <c r="L54" s="12"/>
      <c r="M54" s="12"/>
      <c r="U54" s="12"/>
      <c r="V54" s="12"/>
      <c r="W54" s="12"/>
      <c r="X54" s="12"/>
      <c r="Y54" s="12"/>
      <c r="Z54" s="12"/>
      <c r="AA54" s="12"/>
      <c r="AE54" s="23"/>
      <c r="AG54" s="11"/>
      <c r="AH54" s="11"/>
      <c r="AK54" s="12"/>
      <c r="AL54" s="12"/>
      <c r="AM54" s="12"/>
      <c r="AN54" s="12"/>
    </row>
    <row r="55" spans="6:50" x14ac:dyDescent="0.25">
      <c r="F55" s="12"/>
      <c r="G55" s="12"/>
      <c r="H55" s="12"/>
      <c r="I55" s="12"/>
      <c r="J55" s="12"/>
      <c r="K55" s="12"/>
      <c r="L55" s="12"/>
      <c r="M55" s="12"/>
      <c r="U55" s="12"/>
      <c r="V55" s="12"/>
      <c r="W55" s="12"/>
      <c r="X55" s="12"/>
      <c r="Y55" s="12"/>
      <c r="Z55" s="12"/>
      <c r="AA55" s="12"/>
      <c r="AE55" s="23"/>
      <c r="AG55" s="11"/>
      <c r="AH55" s="11"/>
      <c r="AK55" s="12"/>
      <c r="AL55" s="12"/>
      <c r="AM55" s="12"/>
      <c r="AN55" s="12"/>
    </row>
    <row r="56" spans="6:50" x14ac:dyDescent="0.25">
      <c r="F56" s="12"/>
      <c r="G56" s="12"/>
      <c r="H56" s="12"/>
      <c r="I56" s="12"/>
      <c r="J56" s="12"/>
      <c r="K56" s="12"/>
      <c r="L56" s="12"/>
      <c r="M56" s="12"/>
      <c r="U56" s="12"/>
      <c r="V56" s="12"/>
      <c r="W56" s="12"/>
      <c r="X56" s="12"/>
      <c r="Y56" s="12"/>
      <c r="Z56" s="12"/>
      <c r="AA56" s="12"/>
      <c r="AE56" s="23"/>
      <c r="AG56" s="11"/>
      <c r="AH56" s="11"/>
      <c r="AK56" s="12"/>
      <c r="AL56" s="12"/>
      <c r="AM56" s="12"/>
      <c r="AN56" s="12"/>
    </row>
    <row r="57" spans="6:50" x14ac:dyDescent="0.25">
      <c r="F57" s="12"/>
      <c r="G57" s="12"/>
      <c r="H57" s="12"/>
      <c r="I57" s="12"/>
      <c r="J57" s="12"/>
      <c r="K57" s="12"/>
      <c r="L57" s="12"/>
      <c r="M57" s="12"/>
      <c r="U57" s="12"/>
      <c r="V57" s="12"/>
      <c r="W57" s="12"/>
      <c r="X57" s="12"/>
      <c r="Y57" s="12"/>
      <c r="Z57" s="12"/>
      <c r="AA57" s="12"/>
      <c r="AE57" s="23"/>
      <c r="AG57" s="11"/>
      <c r="AH57" s="11"/>
      <c r="AK57" s="12"/>
      <c r="AL57" s="12"/>
      <c r="AM57" s="12"/>
      <c r="AN57" s="12"/>
    </row>
    <row r="58" spans="6:50" x14ac:dyDescent="0.25">
      <c r="F58" s="12"/>
      <c r="G58" s="12"/>
      <c r="H58" s="12"/>
      <c r="I58" s="12"/>
      <c r="J58" s="12"/>
      <c r="K58" s="12"/>
      <c r="L58" s="12"/>
      <c r="M58" s="12"/>
      <c r="U58" s="12"/>
      <c r="V58" s="12"/>
      <c r="W58" s="12"/>
      <c r="X58" s="12"/>
      <c r="Y58" s="12"/>
      <c r="Z58" s="12"/>
      <c r="AA58" s="12"/>
      <c r="AE58" s="23"/>
      <c r="AG58" s="11"/>
      <c r="AH58" s="11"/>
      <c r="AK58" s="12"/>
      <c r="AL58" s="12"/>
      <c r="AM58" s="12"/>
      <c r="AN58" s="12"/>
    </row>
    <row r="59" spans="6:50" x14ac:dyDescent="0.25">
      <c r="F59" s="12"/>
      <c r="G59" s="12"/>
      <c r="H59" s="12"/>
      <c r="I59" s="12"/>
      <c r="J59" s="12"/>
      <c r="K59" s="12"/>
      <c r="L59" s="12"/>
      <c r="M59" s="12"/>
      <c r="U59" s="12"/>
      <c r="V59" s="12"/>
      <c r="W59" s="12"/>
      <c r="X59" s="12"/>
      <c r="Y59" s="12"/>
      <c r="Z59" s="12"/>
      <c r="AA59" s="12"/>
      <c r="AE59" s="23"/>
      <c r="AG59" s="11"/>
      <c r="AH59" s="11"/>
      <c r="AK59" s="12"/>
      <c r="AL59" s="12"/>
      <c r="AM59" s="12"/>
      <c r="AN59" s="12"/>
    </row>
    <row r="60" spans="6:50" x14ac:dyDescent="0.25">
      <c r="F60" s="12"/>
      <c r="G60" s="12"/>
      <c r="H60" s="12"/>
      <c r="I60" s="12"/>
      <c r="J60" s="12"/>
      <c r="K60" s="12"/>
      <c r="L60" s="12"/>
      <c r="M60" s="12"/>
      <c r="U60" s="12"/>
      <c r="V60" s="12"/>
      <c r="W60" s="12"/>
      <c r="X60" s="12"/>
      <c r="Y60" s="12"/>
      <c r="Z60" s="12"/>
      <c r="AA60" s="12"/>
      <c r="AE60" s="23"/>
      <c r="AG60" s="11"/>
      <c r="AH60" s="11"/>
      <c r="AK60" s="12"/>
      <c r="AL60" s="12"/>
      <c r="AM60" s="12"/>
      <c r="AN60" s="12"/>
    </row>
    <row r="61" spans="6:50" x14ac:dyDescent="0.25">
      <c r="F61" s="12"/>
      <c r="G61" s="12"/>
      <c r="H61" s="12"/>
      <c r="I61" s="12"/>
      <c r="J61" s="12"/>
      <c r="K61" s="12"/>
      <c r="L61" s="12"/>
      <c r="M61" s="12"/>
      <c r="U61" s="12"/>
      <c r="V61" s="12"/>
      <c r="W61" s="12"/>
      <c r="X61" s="12"/>
      <c r="Y61" s="12"/>
      <c r="Z61" s="12"/>
      <c r="AA61" s="12"/>
      <c r="AE61" s="23"/>
      <c r="AG61" s="11"/>
      <c r="AH61" s="11"/>
      <c r="AK61" s="12"/>
      <c r="AL61" s="12"/>
      <c r="AM61" s="12"/>
      <c r="AN61" s="12"/>
    </row>
    <row r="62" spans="6:50" x14ac:dyDescent="0.25">
      <c r="F62" s="12"/>
      <c r="G62" s="12"/>
      <c r="H62" s="12"/>
      <c r="I62" s="12"/>
      <c r="J62" s="12"/>
      <c r="K62" s="12"/>
      <c r="L62" s="12"/>
      <c r="M62" s="12"/>
      <c r="U62" s="12"/>
      <c r="V62" s="12"/>
      <c r="W62" s="12"/>
      <c r="X62" s="12"/>
      <c r="Y62" s="12"/>
      <c r="Z62" s="12"/>
      <c r="AA62" s="12"/>
      <c r="AE62" s="23"/>
      <c r="AG62" s="11"/>
      <c r="AH62" s="11"/>
      <c r="AK62" s="12"/>
      <c r="AL62" s="12"/>
      <c r="AM62" s="12"/>
      <c r="AN62" s="12"/>
    </row>
    <row r="63" spans="6:50" x14ac:dyDescent="0.25">
      <c r="F63" s="12"/>
      <c r="G63" s="12"/>
      <c r="H63" s="12"/>
      <c r="I63" s="12"/>
      <c r="J63" s="12"/>
      <c r="K63" s="12"/>
      <c r="L63" s="12"/>
      <c r="M63" s="12"/>
      <c r="U63" s="12"/>
      <c r="V63" s="12"/>
      <c r="W63" s="12"/>
      <c r="X63" s="12"/>
      <c r="Y63" s="12"/>
      <c r="Z63" s="12"/>
      <c r="AA63" s="12"/>
      <c r="AE63" s="23"/>
      <c r="AG63" s="11"/>
      <c r="AH63" s="11"/>
      <c r="AK63" s="12"/>
      <c r="AL63" s="12"/>
      <c r="AM63" s="12"/>
      <c r="AN63" s="12"/>
    </row>
    <row r="64" spans="6:50" x14ac:dyDescent="0.25">
      <c r="F64" s="12"/>
      <c r="G64" s="12"/>
      <c r="H64" s="12"/>
      <c r="I64" s="12"/>
      <c r="J64" s="12"/>
      <c r="K64" s="12"/>
      <c r="L64" s="12"/>
      <c r="M64" s="12"/>
      <c r="U64" s="12"/>
      <c r="V64" s="12"/>
      <c r="W64" s="12"/>
      <c r="X64" s="12"/>
      <c r="Y64" s="12"/>
      <c r="Z64" s="12"/>
      <c r="AA64" s="12"/>
      <c r="AE64" s="23"/>
      <c r="AG64" s="11"/>
      <c r="AH64" s="11"/>
      <c r="AK64" s="12"/>
      <c r="AL64" s="12"/>
      <c r="AM64" s="12"/>
      <c r="AN64" s="12"/>
    </row>
    <row r="65" spans="6:40" x14ac:dyDescent="0.25">
      <c r="F65" s="12"/>
      <c r="G65" s="12"/>
      <c r="H65" s="12"/>
      <c r="I65" s="12"/>
      <c r="J65" s="12"/>
      <c r="K65" s="12"/>
      <c r="L65" s="12"/>
      <c r="M65" s="12"/>
      <c r="U65" s="12"/>
      <c r="V65" s="12"/>
      <c r="W65" s="12"/>
      <c r="X65" s="12"/>
      <c r="Y65" s="12"/>
      <c r="Z65" s="12"/>
      <c r="AA65" s="12"/>
      <c r="AE65" s="23"/>
      <c r="AG65" s="11"/>
      <c r="AH65" s="11"/>
      <c r="AK65" s="12"/>
      <c r="AL65" s="12"/>
      <c r="AM65" s="12"/>
      <c r="AN65" s="12"/>
    </row>
    <row r="66" spans="6:40" x14ac:dyDescent="0.25">
      <c r="F66" s="12"/>
      <c r="G66" s="12"/>
      <c r="H66" s="12"/>
      <c r="I66" s="12"/>
      <c r="J66" s="12"/>
      <c r="K66" s="12"/>
      <c r="L66" s="12"/>
      <c r="M66" s="12"/>
      <c r="U66" s="12"/>
      <c r="V66" s="12"/>
      <c r="W66" s="12"/>
      <c r="X66" s="12"/>
      <c r="Y66" s="12"/>
      <c r="Z66" s="12"/>
      <c r="AA66" s="12"/>
      <c r="AE66" s="23"/>
      <c r="AG66" s="11"/>
      <c r="AH66" s="11"/>
    </row>
    <row r="67" spans="6:40" x14ac:dyDescent="0.25">
      <c r="F67" s="12"/>
      <c r="G67" s="12"/>
      <c r="H67" s="12"/>
      <c r="I67" s="12"/>
      <c r="J67" s="12"/>
      <c r="K67" s="12"/>
      <c r="L67" s="12"/>
      <c r="M67" s="12"/>
      <c r="U67" s="12"/>
      <c r="V67" s="12"/>
      <c r="W67" s="12"/>
      <c r="X67" s="12"/>
      <c r="Y67" s="12"/>
      <c r="Z67" s="12"/>
      <c r="AA67" s="12"/>
      <c r="AE67" s="23"/>
      <c r="AG67" s="11"/>
      <c r="AH67" s="11"/>
    </row>
    <row r="68" spans="6:40" x14ac:dyDescent="0.25">
      <c r="F68" s="12"/>
      <c r="G68" s="12"/>
      <c r="H68" s="12"/>
      <c r="I68" s="12"/>
      <c r="J68" s="12"/>
      <c r="K68" s="12"/>
      <c r="L68" s="12"/>
      <c r="M68" s="12"/>
      <c r="U68" s="12"/>
      <c r="V68" s="12"/>
      <c r="W68" s="12"/>
      <c r="X68" s="12"/>
      <c r="Y68" s="12"/>
      <c r="Z68" s="12"/>
      <c r="AA68" s="12"/>
      <c r="AE68" s="23"/>
      <c r="AG68" s="11"/>
      <c r="AH68" s="11"/>
    </row>
    <row r="69" spans="6:40" x14ac:dyDescent="0.25">
      <c r="F69" s="12"/>
      <c r="G69" s="12"/>
      <c r="H69" s="12"/>
      <c r="I69" s="12"/>
      <c r="J69" s="12"/>
      <c r="K69" s="12"/>
      <c r="L69" s="12"/>
      <c r="M69" s="12"/>
      <c r="U69" s="12"/>
      <c r="V69" s="12"/>
      <c r="W69" s="12"/>
      <c r="X69" s="12"/>
      <c r="Y69" s="12"/>
      <c r="Z69" s="12"/>
      <c r="AA69" s="12"/>
      <c r="AE69" s="23"/>
      <c r="AG69" s="11"/>
      <c r="AH69" s="11"/>
    </row>
    <row r="70" spans="6:40" x14ac:dyDescent="0.25">
      <c r="F70" s="12"/>
      <c r="G70" s="12"/>
      <c r="H70" s="12"/>
      <c r="I70" s="12"/>
      <c r="J70" s="12"/>
      <c r="K70" s="12"/>
      <c r="L70" s="12"/>
      <c r="M70" s="12"/>
      <c r="U70" s="12"/>
      <c r="V70" s="12"/>
      <c r="W70" s="12"/>
      <c r="X70" s="12"/>
      <c r="Y70" s="12"/>
      <c r="Z70" s="12"/>
      <c r="AA70" s="12"/>
      <c r="AE70" s="23"/>
      <c r="AG70" s="11"/>
      <c r="AH70" s="11"/>
    </row>
    <row r="71" spans="6:40" x14ac:dyDescent="0.25">
      <c r="F71" s="12"/>
      <c r="G71" s="12"/>
      <c r="H71" s="12"/>
      <c r="I71" s="12"/>
      <c r="J71" s="12"/>
      <c r="K71" s="12"/>
      <c r="L71" s="12"/>
      <c r="M71" s="12"/>
      <c r="U71" s="12"/>
      <c r="V71" s="12"/>
      <c r="W71" s="12"/>
      <c r="X71" s="12"/>
      <c r="Y71" s="12"/>
      <c r="Z71" s="12"/>
      <c r="AA71" s="12"/>
      <c r="AE71" s="23"/>
      <c r="AG71" s="11"/>
      <c r="AH71" s="11"/>
    </row>
    <row r="72" spans="6:40" x14ac:dyDescent="0.25">
      <c r="F72" s="12"/>
      <c r="G72" s="12"/>
      <c r="H72" s="12"/>
      <c r="I72" s="12"/>
      <c r="J72" s="12"/>
      <c r="K72" s="12"/>
      <c r="L72" s="12"/>
      <c r="M72" s="12"/>
      <c r="U72" s="12"/>
      <c r="V72" s="12"/>
      <c r="W72" s="12"/>
      <c r="X72" s="12"/>
      <c r="Y72" s="12"/>
      <c r="Z72" s="12"/>
      <c r="AA72" s="12"/>
    </row>
  </sheetData>
  <mergeCells count="8">
    <mergeCell ref="AD2:AG2"/>
    <mergeCell ref="AI2:AL2"/>
    <mergeCell ref="AN2:AU2"/>
    <mergeCell ref="W2:AB2"/>
    <mergeCell ref="D2:E2"/>
    <mergeCell ref="F2:G2"/>
    <mergeCell ref="K2:M2"/>
    <mergeCell ref="R2:U2"/>
  </mergeCells>
  <conditionalFormatting sqref="A4:B23 D4:M23">
    <cfRule type="expression" dxfId="2" priority="3">
      <formula>MOD(ROW(),2)=0</formula>
    </cfRule>
  </conditionalFormatting>
  <conditionalFormatting sqref="O4:O23">
    <cfRule type="expression" dxfId="1" priority="2">
      <formula>MOD(ROW(),2)=0</formula>
    </cfRule>
  </conditionalFormatting>
  <conditionalFormatting sqref="P4:P23 W4:AB23 AD4:AG23 AI4:AL23 AN4:AU23 R4:U23">
    <cfRule type="expression" dxfId="0" priority="1">
      <formula>MOD(ROW(),2)=0</formula>
    </cfRule>
  </conditionalFormatting>
  <pageMargins left="0.7" right="0.7" top="0.75" bottom="0.75" header="0.3" footer="0.3"/>
  <pageSetup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Micah</cp:lastModifiedBy>
  <dcterms:created xsi:type="dcterms:W3CDTF">2015-06-05T18:17:20Z</dcterms:created>
  <dcterms:modified xsi:type="dcterms:W3CDTF">2022-03-03T21:40:02Z</dcterms:modified>
</cp:coreProperties>
</file>